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1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<sst xmlns="http://schemas.openxmlformats.org/spreadsheetml/2006/main" count="1122" uniqueCount="499">
  <si>
    <t>2022年部门预算公开表</t>
  </si>
  <si>
    <t>单位编码：</t>
  </si>
  <si>
    <t>801002</t>
  </si>
  <si>
    <t>单位名称：</t>
  </si>
  <si>
    <t>邵阳县塘田市镇人民政府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</si>
  <si>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</si>
  <si>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</si>
  <si>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</si>
  <si>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</si>
  <si>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</si>
  <si>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</si>
  <si>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</si>
  <si>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</si>
  <si>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</si>
  <si>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</si>
  <si>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</si>
  <si>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</si>
  <si>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</si>
  <si>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</si>
  <si>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</si>
  <si>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</si>
  <si>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</si>
  <si>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</si>
  <si>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</si>
  <si>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</si>
  <si>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</si>
  <si>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</si>
  <si>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</si>
  <si>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</si>
  <si>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</si>
  <si>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</si>
  <si>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部门：801_邵阳县乡镇财政管理局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</si>
  <si>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</si>
  <si>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</si>
  <si>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</si>
  <si>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</si>
  <si>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</si>
  <si>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</si>
  <si>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</si>
  <si>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</si>
  <si>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</si>
  <si>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</si>
  <si>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</si>
  <si>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</si>
  <si>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</si>
  <si>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</si>
  <si>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</si>
  <si>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</si>
  <si>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</si>
  <si>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</si>
  <si>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</si>
  <si>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</si>
  <si>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</si>
  <si>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</si>
  <si>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</si>
  <si>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</si>
  <si>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</si>
  <si>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</si>
  <si>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</si>
  <si>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</si>
  <si>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</si>
  <si>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</si>
  <si>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</si>
  <si>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</si>
  <si>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</si>
  <si>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</si>
  <si>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</si>
  <si>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</si>
  <si>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</si>
  <si>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</si>
  <si>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</si>
  <si>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</si>
  <si>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</si>
  <si>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</si>
  <si>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</si>
  <si>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</si>
  <si>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</si>
  <si>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</si>
  <si>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</si>
  <si>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</si>
  <si>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</si>
  <si>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</si>
  <si>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</si>
  <si>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</si>
  <si>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</si>
  <si>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</si>
  <si>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</si>
  <si>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</si>
  <si>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</si>
  <si>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</si>
  <si>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</si>
  <si>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</si>
  <si>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</si>
  <si>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</si>
  <si>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</si>
  <si>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</si>
  <si>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</si>
  <si>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</si>
  <si>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</si>
  <si>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</si>
  <si>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</si>
  <si>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</si>
  <si>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</si>
  <si>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</si>
  <si>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</si>
  <si>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</si>
  <si>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</si>
  <si>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</si>
  <si>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</si>
  <si>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</si>
  <si>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</si>
  <si>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</si>
  <si>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</si>
  <si>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</si>
  <si>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</si>
  <si>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</si>
  <si>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</si>
  <si>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</si>
  <si>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</si>
  <si>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</si>
  <si>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</si>
  <si>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</si>
  <si>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</si>
  <si>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</si>
  <si>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</si>
  <si>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</si>
  <si>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</si>
  <si>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</si>
  <si>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</si>
  <si>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</si>
  <si>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</si>
  <si>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</si>
  <si>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</si>
  <si>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</si>
  <si>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</si>
  <si>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</si>
  <si>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</si>
  <si>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</si>
  <si>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</si>
  <si>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</si>
  <si>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</si>
  <si>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</si>
  <si>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</si>
  <si>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</si>
  <si>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</si>
  <si>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</si>
  <si>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</si>
  <si>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</si>
  <si>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</si>
  <si>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</si>
  <si>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</si>
  <si>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</si>
  <si>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</si>
  <si>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</si>
  <si>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801</t>
  </si>
  <si>
    <t>邵阳县乡镇财政管理局</t>
  </si>
  <si>
    <t xml:space="preserve">  邵阳县塘田市镇人民政府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</si>
  <si>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</si>
  <si>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</si>
  <si>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</si>
  <si>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</si>
  <si>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</si>
  <si>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</si>
  <si>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</si>
  <si>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</si>
  <si>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</si>
  <si>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</si>
  <si>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</si>
  <si>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</si>
  <si>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801002</t>
  </si>
  <si>
    <t xml:space="preserve"> 邵阳县塘田市镇人民政府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</si>
  <si>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</si>
  <si>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</si>
  <si>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</si>
  <si>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</si>
  <si>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</si>
  <si>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</si>
  <si>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</si>
  <si>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</si>
  <si>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</si>
  <si>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</si>
  <si>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</si>
  <si>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</si>
  <si>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</si>
  <si>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</si>
  <si>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</si>
  <si>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</si>
  <si>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</si>
  <si>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</si>
  <si>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</si>
  <si>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</si>
  <si>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</si>
  <si>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</si>
  <si>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</si>
  <si>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</si>
  <si>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</si>
  <si>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</si>
  <si>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</si>
  <si>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</si>
  <si>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</si>
  <si>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</si>
  <si>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</si>
  <si>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</si>
  <si>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</si>
  <si>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</si>
  <si>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</si>
  <si>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</si>
  <si>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99</t>
  </si>
  <si>
    <t xml:space="preserve">      2101199</t>
  </si>
  <si>
    <t xml:space="preserve">      其他行政事业单位医疗支出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</si>
  <si>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</si>
  <si>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</si>
  <si>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</si>
  <si>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</si>
  <si>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</si>
  <si>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</si>
  <si>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</si>
  <si>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</si>
  <si>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</si>
  <si>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</si>
  <si>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</si>
  <si>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</si>
  <si>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</si>
  <si>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</si>
  <si>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</si>
  <si>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</si>
  <si>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</si>
  <si>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</si>
  <si>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</si>
  <si>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</si>
  <si>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</si>
  <si>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</si>
  <si>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</si>
  <si>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</si>
  <si>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</si>
  <si>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801002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</si>
  <si>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</si>
  <si>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</si>
  <si>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</si>
  <si>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财政对失业保险基金的补助</t>
  </si>
  <si>
    <t xml:space="preserve">    财政对工伤保险基金的补助</t>
  </si>
  <si>
    <t xml:space="preserve">    行政单位医疗</t>
  </si>
  <si>
    <t xml:space="preserve">    其他行政事业单位医疗支出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</si>
  <si>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</si>
  <si>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</si>
  <si>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</si>
  <si>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</si>
  <si>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</si>
  <si>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</si>
  <si>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</si>
  <si>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</si>
  <si>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</si>
  <si>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</si>
  <si>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</si>
  <si>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</si>
  <si>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</si>
  <si>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</si>
  <si>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</si>
  <si>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</si>
  <si>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</si>
  <si>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</si>
  <si>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</si>
  <si>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</si>
  <si>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</si>
  <si>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</si>
  <si>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</si>
  <si>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</si>
  <si>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</si>
  <si>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</si>
  <si>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</si>
  <si>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</si>
  <si>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</si>
  <si>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</si>
  <si>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</si>
  <si>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</si>
  <si>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</si>
  <si>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</si>
  <si>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</si>
  <si>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</si>
  <si>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</si>
  <si>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</si>
  <si>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</si>
  <si>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</si>
  <si>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</si>
  <si>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</si>
  <si>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</si>
  <si>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</si>
  <si>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</si>
  <si>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</si>
  <si>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</si>
  <si>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2101199</t>
  </si>
  <si>
    <t xml:space="preserve">     其他行政事业单位医疗支出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</si>
  <si>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</si>
  <si>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</si>
  <si>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</si>
  <si>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</si>
  <si>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</si>
  <si>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单位：部门：801_邵阳县乡镇财政管理局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</si>
  <si>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</si>
  <si>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</si>
  <si>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</si>
  <si>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</si>
  <si>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</si>
  <si>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</si>
  <si>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</si>
  <si>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</si>
  <si>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</si>
  <si>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</si>
  <si>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</si>
  <si>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</si>
  <si>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</si>
  <si>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</si>
  <si>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</si>
  <si>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</si>
  <si>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</si>
  <si>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</si>
  <si>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</si>
  <si>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</si>
  <si>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</si>
  <si>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</si>
  <si>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</si>
  <si>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</si>
  <si>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</si>
  <si>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</si>
  <si>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</si>
  <si>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30231</t>
  </si>
  <si>
    <t xml:space="preserve">  公务用车运行维护费</t>
  </si>
  <si>
    <t xml:space="preserve">  30218</t>
  </si>
  <si>
    <t xml:space="preserve">  专用材料费</t>
  </si>
  <si>
    <t xml:space="preserve">  30227</t>
  </si>
  <si>
    <t xml:space="preserve">  委托业务费</t>
  </si>
  <si>
    <t xml:space="preserve">  30204</t>
  </si>
  <si>
    <t xml:space="preserve">  手续费</t>
  </si>
  <si>
    <t xml:space="preserve">  30226</t>
  </si>
  <si>
    <t xml:space="preserve">  劳务费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</si>
  <si>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</si>
  <si>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</si>
  <si>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</si>
  <si>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</si>
  <si>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</si>
  <si>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</si>
  <si>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</si>
  <si>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</si>
  <si>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</si>
  <si>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</si>
  <si>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30229</t>
  </si>
  <si>
    <t xml:space="preserve">  福利费</t>
  </si>
  <si>
    <t xml:space="preserve">  30203</t>
  </si>
  <si>
    <t xml:space="preserve">  咨询费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</si>
  <si>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</si>
  <si>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</si>
  <si>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</si>
  <si>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</si>
  <si>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</si>
  <si>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</si>
  <si>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30208</t>
  </si>
  <si>
    <t xml:space="preserve">  取暖费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</si>
  <si>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</si>
  <si>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</si>
  <si>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</si>
  <si>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</si>
  <si>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</si>
  <si>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</si>
  <si>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</si>
  <si>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801009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</si>
  <si>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</si>
  <si>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</si>
  <si>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</si>
  <si>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</si>
  <si>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</si>
  <si>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</si>
  <si>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</si>
  <si>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</si>
  <si>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</si>
  <si>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</si>
  <si>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</si>
  <si>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</si>
  <si>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</si>
  <si>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</si>
  <si>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</si>
  <si>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</si>
  <si>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</si>
  <si>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</si>
  <si>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</si>
  <si>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</si>
  <si>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</si>
  <si>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</si>
  <si>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</si>
  <si>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</si>
  <si>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</si>
  <si>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</si>
  <si>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</si>
  <si>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</si>
  <si>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</si>
  <si>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</si>
  <si>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</si>
  <si>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</si>
  <si>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</si>
  <si>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</si>
  <si>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</si>
  <si>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</si>
  <si>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</si>
  <si>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</si>
  <si>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</si>
  <si>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</si>
  <si>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</si>
  <si>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</si>
  <si>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</si>
  <si>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</si>
  <si>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</si>
  <si>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</si>
  <si>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</si>
  <si>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</si>
  <si>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</si>
  <si>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</si>
  <si>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</si>
  <si>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</si>
  <si>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</si>
  <si>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</si>
  <si>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</si>
  <si>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</si>
  <si>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</si>
  <si>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</si>
  <si>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</si>
  <si>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</si>
  <si>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</si>
  <si>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</si>
  <si>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</si>
  <si>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</si>
  <si>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</si>
  <si>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</si>
  <si>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</si>
  <si>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</si>
  <si>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</si>
  <si>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</si>
  <si>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</si>
  <si>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</si>
  <si>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</si>
  <si>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</si>
  <si>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</si>
  <si>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</si>
  <si>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</si>
  <si>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</si>
  <si>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</si>
  <si>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</si>
  <si>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</si>
  <si>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</si>
  <si>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</si>
  <si>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</si>
  <si>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</si>
  <si>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</si>
  <si>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</si>
  <si>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</si>
  <si>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</si>
  <si>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</si>
  <si>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</si>
  <si>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</si>
  <si>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</si>
  <si>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</si>
  <si>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</si>
  <si>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</si>
  <si>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非税收入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</si>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</sst>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</font>
    <font>
      <sz val="8"/>
      <name val="SimSun"/>
      <charset val="134"/>
    </font>
    <font>
      <b/>
      <sz val="8"/>
      <color rgb="FF000000"/>
      <name val="SimSun"/>
      <charset val="134"/>
    </font>
    <font>
      <b/>
      <sz val="7"/>
      <color rgb="FF00000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7" fillId="0" borderId="0"/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4" fontId="12" fillId="0" borderId="1" xfId="49" applyNumberFormat="1" applyFont="1" applyFill="1" applyBorder="1" applyAlignment="1" applyProtection="1">
      <alignment vertical="center"/>
      <protection locked="0"/>
    </xf>
    <xf numFmtId="4" fontId="13" fillId="0" borderId="1" xfId="49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0.3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18.8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4.65" customHeight="1" spans="1:9">
      <c r="A4" s="67"/>
      <c r="B4" s="68"/>
      <c r="C4" s="1"/>
      <c r="D4" s="67" t="s">
        <v>1</v>
      </c>
      <c r="E4" s="68" t="s">
        <v>2</v>
      </c>
      <c r="F4" s="68"/>
      <c r="G4" s="68"/>
      <c r="H4" s="68"/>
      <c r="I4" s="1"/>
    </row>
    <row r="5" ht="47.45" customHeight="1" spans="1:9">
      <c r="A5" s="67"/>
      <c r="B5" s="68"/>
      <c r="C5" s="1"/>
      <c r="D5" s="67" t="s">
        <v>3</v>
      </c>
      <c r="E5" s="68" t="s">
        <v>4</v>
      </c>
      <c r="F5" s="68"/>
      <c r="G5" s="68"/>
      <c r="H5" s="68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style="26" customWidth="1"/>
    <col min="2" max="2" width="9.875" style="26" customWidth="1"/>
    <col min="3" max="3" width="52.375" style="26" customWidth="1"/>
    <col min="4" max="16384" width="10" style="26"/>
  </cols>
  <sheetData>
    <row r="1" s="26" customFormat="1" ht="28.7" customHeight="1" spans="1:3">
      <c r="A1" s="27"/>
      <c r="B1" s="61" t="s">
        <v>5</v>
      </c>
      <c r="C1" s="61"/>
    </row>
    <row r="2" s="26" customFormat="1" ht="21.95" customHeight="1" spans="2:3">
      <c r="B2" s="61"/>
      <c r="C2" s="61"/>
    </row>
    <row r="3" s="26" customFormat="1" ht="27.2" customHeight="1" spans="2:3">
      <c r="B3" s="62" t="s">
        <v>6</v>
      </c>
      <c r="C3" s="62"/>
    </row>
    <row r="4" s="26" customFormat="1" ht="28.5" customHeight="1" spans="2:3">
      <c r="B4" s="63">
        <v>1</v>
      </c>
      <c r="C4" s="64" t="s">
        <v>7</v>
      </c>
    </row>
    <row r="5" s="26" customFormat="1" ht="28.5" customHeight="1" spans="2:3">
      <c r="B5" s="63">
        <v>2</v>
      </c>
      <c r="C5" s="65" t="s">
        <v>8</v>
      </c>
    </row>
    <row r="6" s="26" customFormat="1" ht="28.5" customHeight="1" spans="2:3">
      <c r="B6" s="63">
        <v>3</v>
      </c>
      <c r="C6" s="64" t="s">
        <v>9</v>
      </c>
    </row>
    <row r="7" s="26" customFormat="1" ht="28.5" customHeight="1" spans="2:3">
      <c r="B7" s="63">
        <v>4</v>
      </c>
      <c r="C7" s="64" t="s">
        <v>10</v>
      </c>
    </row>
    <row r="8" s="26" customFormat="1" ht="28.5" customHeight="1" spans="2:3">
      <c r="B8" s="63">
        <v>5</v>
      </c>
      <c r="C8" s="64" t="s">
        <v>11</v>
      </c>
    </row>
    <row r="9" s="26" customFormat="1" ht="28.5" customHeight="1" spans="2:3">
      <c r="B9" s="63">
        <v>6</v>
      </c>
      <c r="C9" s="64" t="s">
        <v>12</v>
      </c>
    </row>
    <row r="10" s="26" customFormat="1" ht="28.5" customHeight="1" spans="2:3">
      <c r="B10" s="63">
        <v>7</v>
      </c>
      <c r="C10" s="64" t="s">
        <v>13</v>
      </c>
    </row>
    <row r="11" s="26" customFormat="1" ht="28.5" customHeight="1" spans="2:3">
      <c r="B11" s="63">
        <v>8</v>
      </c>
      <c r="C11" s="64" t="s">
        <v>14</v>
      </c>
    </row>
    <row r="12" s="26" customFormat="1" ht="28.5" customHeight="1" spans="2:3">
      <c r="B12" s="63">
        <v>9</v>
      </c>
      <c r="C12" s="64" t="s">
        <v>15</v>
      </c>
    </row>
    <row r="13" s="26" customFormat="1" ht="28.5" customHeight="1" spans="2:3">
      <c r="B13" s="63">
        <v>10</v>
      </c>
      <c r="C13" s="64" t="s">
        <v>16</v>
      </c>
    </row>
    <row r="14" s="26" customFormat="1" ht="28.5" customHeight="1" spans="2:3">
      <c r="B14" s="63">
        <v>11</v>
      </c>
      <c r="C14" s="64" t="s">
        <v>17</v>
      </c>
    </row>
    <row r="15" s="26" customFormat="1" ht="28.5" customHeight="1" spans="2:3">
      <c r="B15" s="63">
        <v>12</v>
      </c>
      <c r="C15" s="64" t="s">
        <v>18</v>
      </c>
    </row>
    <row r="16" s="26" customFormat="1" ht="28.5" customHeight="1" spans="2:3">
      <c r="B16" s="63">
        <v>13</v>
      </c>
      <c r="C16" s="64" t="s">
        <v>19</v>
      </c>
    </row>
    <row r="17" s="26" customFormat="1" ht="28.5" customHeight="1" spans="2:3">
      <c r="B17" s="63">
        <v>14</v>
      </c>
      <c r="C17" s="64" t="s">
        <v>20</v>
      </c>
    </row>
    <row r="18" s="26" customFormat="1" ht="28.5" customHeight="1" spans="2:3">
      <c r="B18" s="63">
        <v>15</v>
      </c>
      <c r="C18" s="64" t="s">
        <v>21</v>
      </c>
    </row>
    <row r="19" s="26" customFormat="1" ht="28.5" customHeight="1" spans="2:3">
      <c r="B19" s="63">
        <v>16</v>
      </c>
      <c r="C19" s="64" t="s">
        <v>22</v>
      </c>
    </row>
    <row r="20" s="26" customFormat="1" ht="28.5" customHeight="1" spans="2:3">
      <c r="B20" s="63">
        <v>17</v>
      </c>
      <c r="C20" s="64" t="s">
        <v>23</v>
      </c>
    </row>
    <row r="21" s="26" customFormat="1" ht="28.5" customHeight="1" spans="2:3">
      <c r="B21" s="63">
        <v>18</v>
      </c>
      <c r="C21" s="64" t="s">
        <v>24</v>
      </c>
    </row>
    <row r="22" s="26" customFormat="1" ht="28.5" customHeight="1" spans="2:3">
      <c r="B22" s="63">
        <v>19</v>
      </c>
      <c r="C22" s="64" t="s">
        <v>25</v>
      </c>
    </row>
    <row r="23" s="26" customFormat="1" ht="28.5" customHeight="1" spans="2:3">
      <c r="B23" s="63">
        <v>20</v>
      </c>
      <c r="C23" s="64" t="s">
        <v>26</v>
      </c>
    </row>
    <row r="24" s="26" customFormat="1" ht="28.5" customHeight="1" spans="2:3">
      <c r="B24" s="63">
        <v>21</v>
      </c>
      <c r="C24" s="64" t="s">
        <v>27</v>
      </c>
    </row>
    <row r="25" s="26" customFormat="1" ht="28.5" customHeight="1" spans="2:3">
      <c r="B25" s="63">
        <v>22</v>
      </c>
      <c r="C25" s="64" t="s">
        <v>28</v>
      </c>
    </row>
    <row r="26" s="26" customFormat="1" ht="28.5" customHeight="1" spans="2:3">
      <c r="B26" s="63">
        <v>23</v>
      </c>
      <c r="C26" s="64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H15" sqref="H1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5" t="s">
        <v>30</v>
      </c>
    </row>
    <row r="2" ht="21.1" customHeight="1" spans="1:8">
      <c r="A2" s="60" t="s">
        <v>7</v>
      </c>
      <c r="B2" s="60"/>
      <c r="C2" s="60"/>
      <c r="D2" s="60"/>
      <c r="E2" s="60"/>
      <c r="F2" s="60"/>
      <c r="G2" s="60"/>
      <c r="H2" s="60"/>
    </row>
    <row r="3" ht="15.05" customHeight="1" spans="1:8">
      <c r="A3" s="10" t="s">
        <v>31</v>
      </c>
      <c r="B3" s="10"/>
      <c r="C3" s="10"/>
      <c r="D3" s="10"/>
      <c r="E3" s="10"/>
      <c r="F3" s="10"/>
      <c r="G3" s="8" t="s">
        <v>32</v>
      </c>
      <c r="H3" s="8"/>
    </row>
    <row r="4" ht="15.65" customHeight="1" spans="1:8">
      <c r="A4" s="11" t="s">
        <v>33</v>
      </c>
      <c r="B4" s="11"/>
      <c r="C4" s="11" t="s">
        <v>34</v>
      </c>
      <c r="D4" s="11"/>
      <c r="E4" s="11"/>
      <c r="F4" s="11"/>
      <c r="G4" s="11"/>
      <c r="H4" s="11"/>
    </row>
    <row r="5" ht="19.55" customHeight="1" spans="1:8">
      <c r="A5" s="11" t="s">
        <v>35</v>
      </c>
      <c r="B5" s="11" t="s">
        <v>36</v>
      </c>
      <c r="C5" s="11" t="s">
        <v>37</v>
      </c>
      <c r="D5" s="11" t="s">
        <v>36</v>
      </c>
      <c r="E5" s="11" t="s">
        <v>38</v>
      </c>
      <c r="F5" s="11" t="s">
        <v>36</v>
      </c>
      <c r="G5" s="11" t="s">
        <v>39</v>
      </c>
      <c r="H5" s="11" t="s">
        <v>36</v>
      </c>
    </row>
    <row r="6" ht="14.2" customHeight="1" spans="1:8">
      <c r="A6" s="14" t="s">
        <v>40</v>
      </c>
      <c r="B6" s="6">
        <v>1735.83</v>
      </c>
      <c r="C6" s="5" t="s">
        <v>41</v>
      </c>
      <c r="D6" s="19">
        <v>1664.43</v>
      </c>
      <c r="E6" s="14" t="s">
        <v>42</v>
      </c>
      <c r="F6" s="13">
        <v>1664.43</v>
      </c>
      <c r="G6" s="5" t="s">
        <v>43</v>
      </c>
      <c r="H6" s="6">
        <v>1205.38</v>
      </c>
    </row>
    <row r="7" ht="14.2" customHeight="1" spans="1:8">
      <c r="A7" s="5" t="s">
        <v>44</v>
      </c>
      <c r="B7" s="6">
        <v>1664.43</v>
      </c>
      <c r="C7" s="5" t="s">
        <v>45</v>
      </c>
      <c r="D7" s="19"/>
      <c r="E7" s="5" t="s">
        <v>46</v>
      </c>
      <c r="F7" s="6">
        <v>1205.38</v>
      </c>
      <c r="G7" s="5" t="s">
        <v>47</v>
      </c>
      <c r="H7" s="6">
        <v>366.59</v>
      </c>
    </row>
    <row r="8" ht="14.2" customHeight="1" spans="1:8">
      <c r="A8" s="14" t="s">
        <v>48</v>
      </c>
      <c r="B8" s="6">
        <v>71.4</v>
      </c>
      <c r="C8" s="5" t="s">
        <v>49</v>
      </c>
      <c r="D8" s="19"/>
      <c r="E8" s="5" t="s">
        <v>50</v>
      </c>
      <c r="F8" s="6">
        <v>366.59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19"/>
      <c r="E9" s="5" t="s">
        <v>54</v>
      </c>
      <c r="F9" s="6">
        <v>92.46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19"/>
      <c r="E10" s="14" t="s">
        <v>58</v>
      </c>
      <c r="F10" s="13"/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19"/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19"/>
      <c r="E12" s="5" t="s">
        <v>66</v>
      </c>
      <c r="F12" s="6"/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19"/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19"/>
      <c r="E14" s="5" t="s">
        <v>74</v>
      </c>
      <c r="F14" s="6"/>
      <c r="G14" s="5" t="s">
        <v>75</v>
      </c>
      <c r="H14" s="6">
        <v>92.46</v>
      </c>
    </row>
    <row r="15" ht="14.2" customHeight="1" spans="1:8">
      <c r="A15" s="5" t="s">
        <v>76</v>
      </c>
      <c r="B15" s="6"/>
      <c r="C15" s="5" t="s">
        <v>77</v>
      </c>
      <c r="D15" s="19"/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>
        <v>71.4</v>
      </c>
      <c r="C16" s="5" t="s">
        <v>81</v>
      </c>
      <c r="D16" s="19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19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19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19"/>
      <c r="E19" s="5" t="s">
        <v>94</v>
      </c>
      <c r="F19" s="6"/>
      <c r="G19" s="5" t="s">
        <v>95</v>
      </c>
      <c r="H19" s="6"/>
    </row>
    <row r="20" ht="14.2" customHeight="1" spans="1:8">
      <c r="A20" s="14" t="s">
        <v>96</v>
      </c>
      <c r="B20" s="13"/>
      <c r="C20" s="5" t="s">
        <v>97</v>
      </c>
      <c r="D20" s="19"/>
      <c r="E20" s="5" t="s">
        <v>98</v>
      </c>
      <c r="F20" s="6"/>
      <c r="G20" s="5"/>
      <c r="H20" s="6"/>
    </row>
    <row r="21" ht="14.2" customHeight="1" spans="1:8">
      <c r="A21" s="14" t="s">
        <v>99</v>
      </c>
      <c r="B21" s="13"/>
      <c r="C21" s="5" t="s">
        <v>100</v>
      </c>
      <c r="D21" s="19"/>
      <c r="E21" s="14" t="s">
        <v>101</v>
      </c>
      <c r="F21" s="13"/>
      <c r="G21" s="5"/>
      <c r="H21" s="6"/>
    </row>
    <row r="22" ht="14.2" customHeight="1" spans="1:8">
      <c r="A22" s="14" t="s">
        <v>102</v>
      </c>
      <c r="B22" s="13"/>
      <c r="C22" s="5" t="s">
        <v>103</v>
      </c>
      <c r="D22" s="19"/>
      <c r="E22" s="5"/>
      <c r="F22" s="5"/>
      <c r="G22" s="5"/>
      <c r="H22" s="6"/>
    </row>
    <row r="23" ht="14.2" customHeight="1" spans="1:8">
      <c r="A23" s="14" t="s">
        <v>104</v>
      </c>
      <c r="B23" s="13"/>
      <c r="C23" s="5" t="s">
        <v>105</v>
      </c>
      <c r="D23" s="19"/>
      <c r="E23" s="5"/>
      <c r="F23" s="5"/>
      <c r="G23" s="5"/>
      <c r="H23" s="6"/>
    </row>
    <row r="24" ht="14.2" customHeight="1" spans="1:8">
      <c r="A24" s="14" t="s">
        <v>106</v>
      </c>
      <c r="B24" s="13"/>
      <c r="C24" s="5" t="s">
        <v>107</v>
      </c>
      <c r="D24" s="19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19"/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19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19"/>
      <c r="E27" s="5"/>
      <c r="F27" s="5"/>
      <c r="G27" s="5"/>
      <c r="H27" s="6"/>
    </row>
    <row r="28" ht="14.2" customHeight="1" spans="1:8">
      <c r="A28" s="14" t="s">
        <v>114</v>
      </c>
      <c r="B28" s="13"/>
      <c r="C28" s="5" t="s">
        <v>115</v>
      </c>
      <c r="D28" s="19"/>
      <c r="E28" s="5"/>
      <c r="F28" s="5"/>
      <c r="G28" s="5"/>
      <c r="H28" s="6"/>
    </row>
    <row r="29" ht="14.2" customHeight="1" spans="1:8">
      <c r="A29" s="14" t="s">
        <v>116</v>
      </c>
      <c r="B29" s="13"/>
      <c r="C29" s="5" t="s">
        <v>117</v>
      </c>
      <c r="D29" s="19"/>
      <c r="E29" s="5"/>
      <c r="F29" s="5"/>
      <c r="G29" s="5"/>
      <c r="H29" s="6"/>
    </row>
    <row r="30" ht="14.2" customHeight="1" spans="1:8">
      <c r="A30" s="14" t="s">
        <v>118</v>
      </c>
      <c r="B30" s="13"/>
      <c r="C30" s="5" t="s">
        <v>119</v>
      </c>
      <c r="D30" s="19"/>
      <c r="E30" s="5"/>
      <c r="F30" s="5"/>
      <c r="G30" s="5"/>
      <c r="H30" s="6"/>
    </row>
    <row r="31" ht="14.2" customHeight="1" spans="1:8">
      <c r="A31" s="14" t="s">
        <v>120</v>
      </c>
      <c r="B31" s="13"/>
      <c r="C31" s="5" t="s">
        <v>121</v>
      </c>
      <c r="D31" s="19"/>
      <c r="E31" s="5"/>
      <c r="F31" s="5"/>
      <c r="G31" s="5"/>
      <c r="H31" s="6"/>
    </row>
    <row r="32" ht="14.2" customHeight="1" spans="1:8">
      <c r="A32" s="14" t="s">
        <v>122</v>
      </c>
      <c r="B32" s="13"/>
      <c r="C32" s="5" t="s">
        <v>123</v>
      </c>
      <c r="D32" s="19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19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19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19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14" t="s">
        <v>127</v>
      </c>
      <c r="B37" s="13">
        <v>1735.83</v>
      </c>
      <c r="C37" s="14" t="s">
        <v>128</v>
      </c>
      <c r="D37" s="13">
        <v>1664.43</v>
      </c>
      <c r="E37" s="14" t="s">
        <v>128</v>
      </c>
      <c r="F37" s="13">
        <v>1664.43</v>
      </c>
      <c r="G37" s="14" t="s">
        <v>128</v>
      </c>
      <c r="H37" s="13">
        <v>1664.43</v>
      </c>
    </row>
    <row r="38" ht="14.2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4.2" customHeight="1" spans="1:8">
      <c r="A39" s="5"/>
      <c r="B39" s="6"/>
      <c r="C39" s="5"/>
      <c r="D39" s="6"/>
      <c r="E39" s="14"/>
      <c r="F39" s="13"/>
      <c r="G39" s="14"/>
      <c r="H39" s="13"/>
    </row>
    <row r="40" ht="14.2" customHeight="1" spans="1:8">
      <c r="A40" s="14" t="s">
        <v>131</v>
      </c>
      <c r="B40" s="13">
        <v>464.834289</v>
      </c>
      <c r="C40" s="14" t="s">
        <v>132</v>
      </c>
      <c r="D40" s="13">
        <v>464.834289</v>
      </c>
      <c r="E40" s="14" t="s">
        <v>132</v>
      </c>
      <c r="F40" s="13">
        <v>464.834289</v>
      </c>
      <c r="G40" s="14" t="s">
        <v>132</v>
      </c>
      <c r="H40" s="13">
        <v>464.834289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9" sqref="A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5" t="s">
        <v>133</v>
      </c>
      <c r="Y1" s="15"/>
    </row>
    <row r="2" ht="29.35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9.55" customHeight="1" spans="1:25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32</v>
      </c>
      <c r="Y3" s="8"/>
    </row>
    <row r="4" ht="19.55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4"/>
      <c r="B7" s="14" t="s">
        <v>136</v>
      </c>
      <c r="C7" s="58">
        <v>1735.83</v>
      </c>
      <c r="D7" s="58">
        <v>1735.83</v>
      </c>
      <c r="E7" s="58">
        <v>1735.83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12" t="s">
        <v>154</v>
      </c>
      <c r="B8" s="12" t="s">
        <v>155</v>
      </c>
      <c r="C8" s="58">
        <v>1735.83</v>
      </c>
      <c r="D8" s="58">
        <v>1735.83</v>
      </c>
      <c r="E8" s="58">
        <v>1735.83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9.9" customHeight="1" spans="1:25">
      <c r="A9" s="59">
        <v>801002</v>
      </c>
      <c r="B9" s="59" t="s">
        <v>156</v>
      </c>
      <c r="C9" s="58">
        <v>1735.83</v>
      </c>
      <c r="D9" s="58">
        <v>1735.83</v>
      </c>
      <c r="E9" s="58">
        <v>1735.83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44"/>
      <c r="K1" s="15" t="s">
        <v>157</v>
      </c>
    </row>
    <row r="2" ht="27.85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85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8" t="s">
        <v>32</v>
      </c>
    </row>
    <row r="4" ht="24.1" customHeight="1" spans="1:11">
      <c r="A4" s="11" t="s">
        <v>158</v>
      </c>
      <c r="B4" s="11"/>
      <c r="C4" s="11"/>
      <c r="D4" s="11" t="s">
        <v>159</v>
      </c>
      <c r="E4" s="11" t="s">
        <v>160</v>
      </c>
      <c r="F4" s="11" t="s">
        <v>136</v>
      </c>
      <c r="G4" s="11" t="s">
        <v>161</v>
      </c>
      <c r="H4" s="11" t="s">
        <v>162</v>
      </c>
      <c r="I4" s="11" t="s">
        <v>163</v>
      </c>
      <c r="J4" s="11" t="s">
        <v>164</v>
      </c>
      <c r="K4" s="11" t="s">
        <v>165</v>
      </c>
    </row>
    <row r="5" ht="22.6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19.9" customHeight="1" spans="1:11">
      <c r="A6" s="24"/>
      <c r="B6" s="24"/>
      <c r="C6" s="24"/>
      <c r="D6" s="46" t="s">
        <v>136</v>
      </c>
      <c r="E6" s="46"/>
      <c r="F6" s="47">
        <v>1664.43</v>
      </c>
      <c r="G6" s="47">
        <v>1664.43</v>
      </c>
      <c r="H6" s="47"/>
      <c r="I6" s="47"/>
      <c r="J6" s="46"/>
      <c r="K6" s="46"/>
    </row>
    <row r="7" ht="19.9" customHeight="1" spans="1:11">
      <c r="A7" s="48"/>
      <c r="B7" s="48"/>
      <c r="C7" s="48"/>
      <c r="D7" s="49" t="s">
        <v>154</v>
      </c>
      <c r="E7" s="49" t="s">
        <v>155</v>
      </c>
      <c r="F7" s="50">
        <v>1664.43</v>
      </c>
      <c r="G7" s="47">
        <v>1664.43</v>
      </c>
      <c r="H7" s="47"/>
      <c r="I7" s="47"/>
      <c r="J7" s="53"/>
      <c r="K7" s="53"/>
    </row>
    <row r="8" ht="19.9" customHeight="1" spans="1:11">
      <c r="A8" s="48"/>
      <c r="B8" s="48"/>
      <c r="C8" s="48"/>
      <c r="D8" s="49" t="s">
        <v>169</v>
      </c>
      <c r="E8" s="49" t="s">
        <v>170</v>
      </c>
      <c r="F8" s="50">
        <v>1664.43</v>
      </c>
      <c r="G8" s="47">
        <v>1664.43</v>
      </c>
      <c r="H8" s="47"/>
      <c r="I8" s="47"/>
      <c r="J8" s="53"/>
      <c r="K8" s="53"/>
    </row>
    <row r="9" ht="18.05" customHeight="1" spans="1:11">
      <c r="A9" s="51" t="s">
        <v>171</v>
      </c>
      <c r="B9" s="52"/>
      <c r="C9" s="52"/>
      <c r="D9" s="49" t="s">
        <v>172</v>
      </c>
      <c r="E9" s="53" t="s">
        <v>173</v>
      </c>
      <c r="F9" s="50">
        <v>1274.06</v>
      </c>
      <c r="G9" s="47">
        <v>1274.06</v>
      </c>
      <c r="H9" s="47"/>
      <c r="I9" s="47"/>
      <c r="J9" s="53"/>
      <c r="K9" s="53"/>
    </row>
    <row r="10" ht="19.55" customHeight="1" spans="1:11">
      <c r="A10" s="51" t="s">
        <v>171</v>
      </c>
      <c r="B10" s="51" t="s">
        <v>174</v>
      </c>
      <c r="C10" s="52"/>
      <c r="D10" s="54" t="s">
        <v>175</v>
      </c>
      <c r="E10" s="55" t="s">
        <v>176</v>
      </c>
      <c r="F10" s="56">
        <v>1274.06</v>
      </c>
      <c r="G10" s="47">
        <v>1274.06</v>
      </c>
      <c r="H10" s="6"/>
      <c r="I10" s="47"/>
      <c r="J10" s="55"/>
      <c r="K10" s="55"/>
    </row>
    <row r="11" ht="17.3" customHeight="1" spans="1:11">
      <c r="A11" s="51" t="s">
        <v>171</v>
      </c>
      <c r="B11" s="51" t="s">
        <v>174</v>
      </c>
      <c r="C11" s="51" t="s">
        <v>177</v>
      </c>
      <c r="D11" s="54" t="s">
        <v>178</v>
      </c>
      <c r="E11" s="55" t="s">
        <v>179</v>
      </c>
      <c r="F11" s="56">
        <v>1274.06</v>
      </c>
      <c r="G11" s="56">
        <f>G8-G12-G19-G23</f>
        <v>1274.06</v>
      </c>
      <c r="H11" s="6"/>
      <c r="I11" s="56"/>
      <c r="J11" s="55"/>
      <c r="K11" s="55"/>
    </row>
    <row r="12" ht="18.05" customHeight="1" spans="1:11">
      <c r="A12" s="51" t="s">
        <v>180</v>
      </c>
      <c r="B12" s="52"/>
      <c r="C12" s="52"/>
      <c r="D12" s="49" t="s">
        <v>181</v>
      </c>
      <c r="E12" s="53" t="s">
        <v>182</v>
      </c>
      <c r="F12" s="50">
        <v>200.54</v>
      </c>
      <c r="G12" s="47">
        <f>G13+G16</f>
        <v>200.54</v>
      </c>
      <c r="H12" s="6"/>
      <c r="I12" s="47"/>
      <c r="J12" s="53"/>
      <c r="K12" s="53"/>
    </row>
    <row r="13" ht="17.3" customHeight="1" spans="1:11">
      <c r="A13" s="51" t="s">
        <v>180</v>
      </c>
      <c r="B13" s="51" t="s">
        <v>183</v>
      </c>
      <c r="C13" s="52"/>
      <c r="D13" s="54" t="s">
        <v>184</v>
      </c>
      <c r="E13" s="55" t="s">
        <v>185</v>
      </c>
      <c r="F13" s="56">
        <v>188.51</v>
      </c>
      <c r="G13" s="47">
        <v>188.51</v>
      </c>
      <c r="H13" s="47"/>
      <c r="I13" s="47"/>
      <c r="J13" s="55"/>
      <c r="K13" s="55"/>
    </row>
    <row r="14" ht="19.55" customHeight="1" spans="1:11">
      <c r="A14" s="51" t="s">
        <v>180</v>
      </c>
      <c r="B14" s="51" t="s">
        <v>183</v>
      </c>
      <c r="C14" s="51" t="s">
        <v>183</v>
      </c>
      <c r="D14" s="54" t="s">
        <v>186</v>
      </c>
      <c r="E14" s="55" t="s">
        <v>187</v>
      </c>
      <c r="F14" s="56">
        <v>125.67</v>
      </c>
      <c r="G14" s="56">
        <v>125.67</v>
      </c>
      <c r="H14" s="57"/>
      <c r="I14" s="56"/>
      <c r="J14" s="55"/>
      <c r="K14" s="55"/>
    </row>
    <row r="15" ht="19.55" customHeight="1" spans="1:11">
      <c r="A15" s="51" t="s">
        <v>180</v>
      </c>
      <c r="B15" s="51" t="s">
        <v>183</v>
      </c>
      <c r="C15" s="51" t="s">
        <v>188</v>
      </c>
      <c r="D15" s="54" t="s">
        <v>189</v>
      </c>
      <c r="E15" s="55" t="s">
        <v>190</v>
      </c>
      <c r="F15" s="56">
        <v>62.84</v>
      </c>
      <c r="G15" s="56">
        <v>62.84</v>
      </c>
      <c r="H15" s="57"/>
      <c r="I15" s="56"/>
      <c r="J15" s="55"/>
      <c r="K15" s="55"/>
    </row>
    <row r="16" ht="17.3" customHeight="1" spans="1:11">
      <c r="A16" s="51" t="s">
        <v>180</v>
      </c>
      <c r="B16" s="51" t="s">
        <v>191</v>
      </c>
      <c r="C16" s="52"/>
      <c r="D16" s="54" t="s">
        <v>192</v>
      </c>
      <c r="E16" s="55" t="s">
        <v>193</v>
      </c>
      <c r="F16" s="56">
        <v>12.03</v>
      </c>
      <c r="G16" s="47">
        <v>12.03</v>
      </c>
      <c r="H16" s="47"/>
      <c r="I16" s="47"/>
      <c r="J16" s="55"/>
      <c r="K16" s="55"/>
    </row>
    <row r="17" ht="17.3" customHeight="1" spans="1:11">
      <c r="A17" s="51" t="s">
        <v>180</v>
      </c>
      <c r="B17" s="51" t="s">
        <v>191</v>
      </c>
      <c r="C17" s="51" t="s">
        <v>177</v>
      </c>
      <c r="D17" s="54" t="s">
        <v>194</v>
      </c>
      <c r="E17" s="55" t="s">
        <v>195</v>
      </c>
      <c r="F17" s="56">
        <v>4.18</v>
      </c>
      <c r="G17" s="56">
        <v>4.18</v>
      </c>
      <c r="H17" s="57"/>
      <c r="I17" s="56"/>
      <c r="J17" s="55"/>
      <c r="K17" s="55"/>
    </row>
    <row r="18" ht="17.3" customHeight="1" spans="1:11">
      <c r="A18" s="51" t="s">
        <v>180</v>
      </c>
      <c r="B18" s="51" t="s">
        <v>191</v>
      </c>
      <c r="C18" s="51" t="s">
        <v>196</v>
      </c>
      <c r="D18" s="54" t="s">
        <v>197</v>
      </c>
      <c r="E18" s="55" t="s">
        <v>198</v>
      </c>
      <c r="F18" s="56">
        <v>7.85</v>
      </c>
      <c r="G18" s="56">
        <v>7.85</v>
      </c>
      <c r="H18" s="57"/>
      <c r="I18" s="56"/>
      <c r="J18" s="55"/>
      <c r="K18" s="55"/>
    </row>
    <row r="19" ht="18.05" customHeight="1" spans="1:11">
      <c r="A19" s="51" t="s">
        <v>199</v>
      </c>
      <c r="B19" s="52"/>
      <c r="C19" s="52"/>
      <c r="D19" s="49" t="s">
        <v>200</v>
      </c>
      <c r="E19" s="53" t="s">
        <v>201</v>
      </c>
      <c r="F19" s="50">
        <v>95.57</v>
      </c>
      <c r="G19" s="47">
        <f>G20</f>
        <v>95.57</v>
      </c>
      <c r="H19" s="47"/>
      <c r="I19" s="47"/>
      <c r="J19" s="53"/>
      <c r="K19" s="53"/>
    </row>
    <row r="20" ht="17.3" customHeight="1" spans="1:11">
      <c r="A20" s="51" t="s">
        <v>199</v>
      </c>
      <c r="B20" s="51" t="s">
        <v>202</v>
      </c>
      <c r="C20" s="52"/>
      <c r="D20" s="54" t="s">
        <v>203</v>
      </c>
      <c r="E20" s="55" t="s">
        <v>204</v>
      </c>
      <c r="F20" s="56">
        <v>95.57</v>
      </c>
      <c r="G20" s="56">
        <f>G21+G22</f>
        <v>95.57</v>
      </c>
      <c r="H20" s="47"/>
      <c r="I20" s="47"/>
      <c r="J20" s="55"/>
      <c r="K20" s="55"/>
    </row>
    <row r="21" ht="17.3" customHeight="1" spans="1:11">
      <c r="A21" s="51" t="s">
        <v>199</v>
      </c>
      <c r="B21" s="51" t="s">
        <v>202</v>
      </c>
      <c r="C21" s="51" t="s">
        <v>177</v>
      </c>
      <c r="D21" s="54" t="s">
        <v>205</v>
      </c>
      <c r="E21" s="55" t="s">
        <v>206</v>
      </c>
      <c r="F21" s="56">
        <v>90.27</v>
      </c>
      <c r="G21" s="56">
        <v>90.27</v>
      </c>
      <c r="H21" s="57"/>
      <c r="I21" s="56"/>
      <c r="J21" s="55"/>
      <c r="K21" s="55"/>
    </row>
    <row r="22" ht="17.3" customHeight="1" spans="1:11">
      <c r="A22" s="51" t="s">
        <v>199</v>
      </c>
      <c r="B22" s="51" t="s">
        <v>202</v>
      </c>
      <c r="C22" s="51" t="s">
        <v>207</v>
      </c>
      <c r="D22" s="54" t="s">
        <v>208</v>
      </c>
      <c r="E22" s="55" t="s">
        <v>209</v>
      </c>
      <c r="F22" s="56">
        <v>5.3</v>
      </c>
      <c r="G22" s="56">
        <f>1.37+3.93</f>
        <v>5.3</v>
      </c>
      <c r="H22" s="57"/>
      <c r="I22" s="56"/>
      <c r="J22" s="55"/>
      <c r="K22" s="55"/>
    </row>
    <row r="23" ht="18.05" customHeight="1" spans="1:11">
      <c r="A23" s="51" t="s">
        <v>210</v>
      </c>
      <c r="B23" s="52"/>
      <c r="C23" s="52"/>
      <c r="D23" s="49" t="s">
        <v>211</v>
      </c>
      <c r="E23" s="53" t="s">
        <v>212</v>
      </c>
      <c r="F23" s="50">
        <v>94.26</v>
      </c>
      <c r="G23" s="47">
        <v>94.26</v>
      </c>
      <c r="H23" s="57"/>
      <c r="I23" s="47"/>
      <c r="J23" s="53"/>
      <c r="K23" s="53"/>
    </row>
    <row r="24" ht="17.3" customHeight="1" spans="1:11">
      <c r="A24" s="51" t="s">
        <v>210</v>
      </c>
      <c r="B24" s="51" t="s">
        <v>196</v>
      </c>
      <c r="C24" s="52"/>
      <c r="D24" s="54" t="s">
        <v>213</v>
      </c>
      <c r="E24" s="55" t="s">
        <v>214</v>
      </c>
      <c r="F24" s="56">
        <v>94.26</v>
      </c>
      <c r="G24" s="47">
        <v>94.26</v>
      </c>
      <c r="H24" s="56"/>
      <c r="I24" s="47"/>
      <c r="J24" s="55"/>
      <c r="K24" s="55"/>
    </row>
    <row r="25" ht="17.3" customHeight="1" spans="1:11">
      <c r="A25" s="51" t="s">
        <v>210</v>
      </c>
      <c r="B25" s="51" t="s">
        <v>196</v>
      </c>
      <c r="C25" s="51" t="s">
        <v>177</v>
      </c>
      <c r="D25" s="54" t="s">
        <v>215</v>
      </c>
      <c r="E25" s="55" t="s">
        <v>216</v>
      </c>
      <c r="F25" s="56">
        <v>94.26</v>
      </c>
      <c r="G25" s="56">
        <v>94.26</v>
      </c>
      <c r="H25" s="56"/>
      <c r="I25" s="56"/>
      <c r="J25" s="55"/>
      <c r="K25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30" zoomScaleNormal="130" workbookViewId="0">
      <selection activeCell="G9" sqref="G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5" t="s">
        <v>217</v>
      </c>
      <c r="T1" s="15"/>
    </row>
    <row r="2" ht="36.9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7.3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17.3" customHeight="1" spans="1:20">
      <c r="A4" s="4" t="s">
        <v>158</v>
      </c>
      <c r="B4" s="4"/>
      <c r="C4" s="4"/>
      <c r="D4" s="4" t="s">
        <v>218</v>
      </c>
      <c r="E4" s="4" t="s">
        <v>219</v>
      </c>
      <c r="F4" s="4" t="s">
        <v>220</v>
      </c>
      <c r="G4" s="4" t="s">
        <v>221</v>
      </c>
      <c r="H4" s="4" t="s">
        <v>222</v>
      </c>
      <c r="I4" s="4" t="s">
        <v>223</v>
      </c>
      <c r="J4" s="4" t="s">
        <v>224</v>
      </c>
      <c r="K4" s="4" t="s">
        <v>225</v>
      </c>
      <c r="L4" s="4" t="s">
        <v>226</v>
      </c>
      <c r="M4" s="4" t="s">
        <v>227</v>
      </c>
      <c r="N4" s="4" t="s">
        <v>228</v>
      </c>
      <c r="O4" s="4" t="s">
        <v>229</v>
      </c>
      <c r="P4" s="4" t="s">
        <v>230</v>
      </c>
      <c r="Q4" s="4" t="s">
        <v>231</v>
      </c>
      <c r="R4" s="4" t="s">
        <v>232</v>
      </c>
      <c r="S4" s="4" t="s">
        <v>233</v>
      </c>
      <c r="T4" s="4" t="s">
        <v>234</v>
      </c>
    </row>
    <row r="5" ht="18.0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f>F7</f>
        <v>1664.43</v>
      </c>
      <c r="G6" s="13">
        <f>G7</f>
        <v>1205.38</v>
      </c>
      <c r="H6" s="13">
        <f>H7</f>
        <v>366.59</v>
      </c>
      <c r="I6" s="13"/>
      <c r="J6" s="13"/>
      <c r="K6" s="13"/>
      <c r="L6" s="13"/>
      <c r="M6" s="13"/>
      <c r="N6" s="13"/>
      <c r="O6" s="13">
        <f>O7</f>
        <v>92.46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13">
        <f>F8</f>
        <v>1664.43</v>
      </c>
      <c r="G7" s="13">
        <f>G8</f>
        <v>1205.38</v>
      </c>
      <c r="H7" s="13">
        <f>H8</f>
        <v>366.59</v>
      </c>
      <c r="I7" s="13"/>
      <c r="J7" s="13"/>
      <c r="K7" s="13"/>
      <c r="L7" s="13"/>
      <c r="M7" s="13"/>
      <c r="N7" s="13"/>
      <c r="O7" s="13">
        <f>O8</f>
        <v>92.46</v>
      </c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 t="s">
        <v>169</v>
      </c>
      <c r="E8" s="18" t="s">
        <v>156</v>
      </c>
      <c r="F8" s="43">
        <f>SUM(F9:F16)</f>
        <v>1664.43</v>
      </c>
      <c r="G8" s="43">
        <f>SUM(G9:G16)</f>
        <v>1205.38</v>
      </c>
      <c r="H8" s="43">
        <f>SUM(H9:H16)</f>
        <v>366.59</v>
      </c>
      <c r="I8" s="43"/>
      <c r="J8" s="43"/>
      <c r="K8" s="43"/>
      <c r="L8" s="43"/>
      <c r="M8" s="43"/>
      <c r="N8" s="43"/>
      <c r="O8" s="43">
        <f>SUM(O9:O16)</f>
        <v>92.46</v>
      </c>
      <c r="P8" s="43"/>
      <c r="Q8" s="43"/>
      <c r="R8" s="43"/>
      <c r="S8" s="43"/>
      <c r="T8" s="43"/>
    </row>
    <row r="9" ht="19.9" customHeight="1" spans="1:20">
      <c r="A9" s="21" t="s">
        <v>171</v>
      </c>
      <c r="B9" s="21" t="s">
        <v>174</v>
      </c>
      <c r="C9" s="21" t="s">
        <v>177</v>
      </c>
      <c r="D9" s="17" t="s">
        <v>235</v>
      </c>
      <c r="E9" s="22" t="s">
        <v>236</v>
      </c>
      <c r="F9" s="23">
        <f>SUM(G9:T9)</f>
        <v>1274.06</v>
      </c>
      <c r="G9" s="23">
        <f>501.66+70.4+213.4+29.56-0.01</f>
        <v>815.01</v>
      </c>
      <c r="H9" s="23">
        <v>366.59</v>
      </c>
      <c r="I9" s="23"/>
      <c r="J9" s="23"/>
      <c r="K9" s="23"/>
      <c r="L9" s="23"/>
      <c r="M9" s="23"/>
      <c r="N9" s="23"/>
      <c r="O9" s="23">
        <v>92.46</v>
      </c>
      <c r="P9" s="23"/>
      <c r="Q9" s="23"/>
      <c r="R9" s="23"/>
      <c r="S9" s="23"/>
      <c r="T9" s="23"/>
    </row>
    <row r="10" ht="19.9" customHeight="1" spans="1:20">
      <c r="A10" s="21" t="s">
        <v>180</v>
      </c>
      <c r="B10" s="21" t="s">
        <v>183</v>
      </c>
      <c r="C10" s="21" t="s">
        <v>183</v>
      </c>
      <c r="D10" s="17" t="s">
        <v>235</v>
      </c>
      <c r="E10" s="22" t="s">
        <v>237</v>
      </c>
      <c r="F10" s="23">
        <f t="shared" ref="F10:F16" si="0">SUM(G10:T10)</f>
        <v>125.67</v>
      </c>
      <c r="G10" s="23">
        <v>125.67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19.9" customHeight="1" spans="1:20">
      <c r="A11" s="21" t="s">
        <v>180</v>
      </c>
      <c r="B11" s="21" t="s">
        <v>183</v>
      </c>
      <c r="C11" s="21" t="s">
        <v>188</v>
      </c>
      <c r="D11" s="17" t="s">
        <v>235</v>
      </c>
      <c r="E11" s="22" t="s">
        <v>238</v>
      </c>
      <c r="F11" s="23">
        <f t="shared" si="0"/>
        <v>62.84</v>
      </c>
      <c r="G11" s="23">
        <v>62.84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19.9" customHeight="1" spans="1:20">
      <c r="A12" s="21" t="s">
        <v>180</v>
      </c>
      <c r="B12" s="21" t="s">
        <v>191</v>
      </c>
      <c r="C12" s="21" t="s">
        <v>177</v>
      </c>
      <c r="D12" s="17" t="s">
        <v>235</v>
      </c>
      <c r="E12" s="22" t="s">
        <v>239</v>
      </c>
      <c r="F12" s="23">
        <f t="shared" si="0"/>
        <v>4.18</v>
      </c>
      <c r="G12" s="23">
        <v>4.18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19.9" customHeight="1" spans="1:20">
      <c r="A13" s="21" t="s">
        <v>180</v>
      </c>
      <c r="B13" s="21" t="s">
        <v>191</v>
      </c>
      <c r="C13" s="21" t="s">
        <v>196</v>
      </c>
      <c r="D13" s="17" t="s">
        <v>235</v>
      </c>
      <c r="E13" s="22" t="s">
        <v>240</v>
      </c>
      <c r="F13" s="23">
        <f t="shared" si="0"/>
        <v>7.85</v>
      </c>
      <c r="G13" s="23">
        <v>7.85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ht="19.9" customHeight="1" spans="1:20">
      <c r="A14" s="21" t="s">
        <v>199</v>
      </c>
      <c r="B14" s="21" t="s">
        <v>202</v>
      </c>
      <c r="C14" s="21" t="s">
        <v>177</v>
      </c>
      <c r="D14" s="17" t="s">
        <v>235</v>
      </c>
      <c r="E14" s="22" t="s">
        <v>241</v>
      </c>
      <c r="F14" s="23">
        <f t="shared" si="0"/>
        <v>90.27</v>
      </c>
      <c r="G14" s="23">
        <v>90.27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ht="19.9" customHeight="1" spans="1:20">
      <c r="A15" s="21" t="s">
        <v>199</v>
      </c>
      <c r="B15" s="21" t="s">
        <v>202</v>
      </c>
      <c r="C15" s="21" t="s">
        <v>207</v>
      </c>
      <c r="D15" s="17" t="s">
        <v>235</v>
      </c>
      <c r="E15" s="22" t="s">
        <v>242</v>
      </c>
      <c r="F15" s="23">
        <f t="shared" si="0"/>
        <v>5.3</v>
      </c>
      <c r="G15" s="23">
        <f>1.37+3.93</f>
        <v>5.3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ht="19.9" customHeight="1" spans="1:20">
      <c r="A16" s="21" t="s">
        <v>210</v>
      </c>
      <c r="B16" s="21" t="s">
        <v>196</v>
      </c>
      <c r="C16" s="21" t="s">
        <v>177</v>
      </c>
      <c r="D16" s="17" t="s">
        <v>235</v>
      </c>
      <c r="E16" s="22" t="s">
        <v>243</v>
      </c>
      <c r="F16" s="23">
        <f t="shared" si="0"/>
        <v>94.26</v>
      </c>
      <c r="G16" s="23">
        <v>94.26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zoomScale="115" zoomScaleNormal="115" workbookViewId="0">
      <selection activeCell="G16" sqref="G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7.166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5" t="s">
        <v>244</v>
      </c>
      <c r="U1" s="15"/>
    </row>
    <row r="2" ht="32.4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1.1" customHeight="1" spans="1:2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32</v>
      </c>
      <c r="U3" s="8"/>
    </row>
    <row r="4" ht="19.55" customHeight="1" spans="1:21">
      <c r="A4" s="4" t="s">
        <v>158</v>
      </c>
      <c r="B4" s="4"/>
      <c r="C4" s="4"/>
      <c r="D4" s="4" t="s">
        <v>218</v>
      </c>
      <c r="E4" s="4" t="s">
        <v>219</v>
      </c>
      <c r="F4" s="4" t="s">
        <v>245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246</v>
      </c>
      <c r="I5" s="4" t="s">
        <v>247</v>
      </c>
      <c r="J5" s="4" t="s">
        <v>229</v>
      </c>
      <c r="K5" s="4" t="s">
        <v>136</v>
      </c>
      <c r="L5" s="4" t="s">
        <v>248</v>
      </c>
      <c r="M5" s="4" t="s">
        <v>249</v>
      </c>
      <c r="N5" s="4" t="s">
        <v>250</v>
      </c>
      <c r="O5" s="4" t="s">
        <v>231</v>
      </c>
      <c r="P5" s="4" t="s">
        <v>251</v>
      </c>
      <c r="Q5" s="4" t="s">
        <v>252</v>
      </c>
      <c r="R5" s="4" t="s">
        <v>253</v>
      </c>
      <c r="S5" s="4" t="s">
        <v>227</v>
      </c>
      <c r="T5" s="4" t="s">
        <v>230</v>
      </c>
      <c r="U5" s="4" t="s">
        <v>234</v>
      </c>
    </row>
    <row r="6" ht="19.9" customHeight="1" spans="1:21">
      <c r="A6" s="14"/>
      <c r="B6" s="14"/>
      <c r="C6" s="14"/>
      <c r="D6" s="14"/>
      <c r="E6" s="14" t="s">
        <v>136</v>
      </c>
      <c r="F6" s="13">
        <v>1664.43</v>
      </c>
      <c r="G6" s="13">
        <f>G7</f>
        <v>1664.43</v>
      </c>
      <c r="H6" s="13">
        <f>H7</f>
        <v>1205.38</v>
      </c>
      <c r="I6" s="13">
        <f t="shared" ref="I6:I8" si="0">I7</f>
        <v>366.59</v>
      </c>
      <c r="J6" s="13">
        <f>J7</f>
        <v>92.46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155</v>
      </c>
      <c r="F7" s="13">
        <v>1664.43</v>
      </c>
      <c r="G7" s="13">
        <f>G8</f>
        <v>1664.43</v>
      </c>
      <c r="H7" s="13">
        <f>H8</f>
        <v>1205.38</v>
      </c>
      <c r="I7" s="13">
        <f t="shared" si="0"/>
        <v>366.59</v>
      </c>
      <c r="J7" s="13">
        <f>J8</f>
        <v>92.46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0"/>
      <c r="B8" s="20"/>
      <c r="C8" s="20"/>
      <c r="D8" s="18" t="s">
        <v>169</v>
      </c>
      <c r="E8" s="18" t="s">
        <v>156</v>
      </c>
      <c r="F8" s="13">
        <v>1664.43</v>
      </c>
      <c r="G8" s="13">
        <f>SUM(H8:J8)</f>
        <v>1664.43</v>
      </c>
      <c r="H8" s="13">
        <f>SUM(H9:H16)</f>
        <v>1205.38</v>
      </c>
      <c r="I8" s="13">
        <f>SUM(I9:I16)</f>
        <v>366.59</v>
      </c>
      <c r="J8" s="13">
        <f>SUM(J9:J16)</f>
        <v>92.46</v>
      </c>
      <c r="K8" s="13">
        <v>0</v>
      </c>
      <c r="L8" s="13">
        <v>0</v>
      </c>
      <c r="M8" s="13"/>
      <c r="N8" s="13"/>
      <c r="O8" s="13"/>
      <c r="P8" s="13"/>
      <c r="Q8" s="13"/>
      <c r="R8" s="13"/>
      <c r="S8" s="13"/>
      <c r="T8" s="13"/>
      <c r="U8" s="13"/>
    </row>
    <row r="9" ht="19.9" customHeight="1" spans="1:21">
      <c r="A9" s="21" t="s">
        <v>171</v>
      </c>
      <c r="B9" s="21" t="s">
        <v>174</v>
      </c>
      <c r="C9" s="21" t="s">
        <v>177</v>
      </c>
      <c r="D9" s="17" t="s">
        <v>235</v>
      </c>
      <c r="E9" s="22" t="s">
        <v>236</v>
      </c>
      <c r="F9" s="19">
        <f>G9</f>
        <v>1274.06</v>
      </c>
      <c r="G9" s="13">
        <f t="shared" ref="G9:G16" si="1">SUM(H9:J9)</f>
        <v>1274.06</v>
      </c>
      <c r="H9" s="6">
        <v>815.01</v>
      </c>
      <c r="I9" s="6">
        <v>366.59</v>
      </c>
      <c r="J9" s="6">
        <v>92.46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1" t="s">
        <v>180</v>
      </c>
      <c r="B10" s="21" t="s">
        <v>183</v>
      </c>
      <c r="C10" s="21" t="s">
        <v>183</v>
      </c>
      <c r="D10" s="17" t="s">
        <v>235</v>
      </c>
      <c r="E10" s="22" t="s">
        <v>237</v>
      </c>
      <c r="F10" s="19">
        <f t="shared" ref="F10:F16" si="2">G10</f>
        <v>125.67</v>
      </c>
      <c r="G10" s="13">
        <f t="shared" si="1"/>
        <v>125.67</v>
      </c>
      <c r="H10" s="6">
        <v>125.67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1" t="s">
        <v>180</v>
      </c>
      <c r="B11" s="21" t="s">
        <v>183</v>
      </c>
      <c r="C11" s="21" t="s">
        <v>188</v>
      </c>
      <c r="D11" s="17" t="s">
        <v>235</v>
      </c>
      <c r="E11" s="22" t="s">
        <v>238</v>
      </c>
      <c r="F11" s="19">
        <f t="shared" si="2"/>
        <v>62.84</v>
      </c>
      <c r="G11" s="13">
        <f t="shared" si="1"/>
        <v>62.84</v>
      </c>
      <c r="H11" s="6">
        <v>62.84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1" t="s">
        <v>180</v>
      </c>
      <c r="B12" s="21" t="s">
        <v>191</v>
      </c>
      <c r="C12" s="21" t="s">
        <v>177</v>
      </c>
      <c r="D12" s="17" t="s">
        <v>235</v>
      </c>
      <c r="E12" s="22" t="s">
        <v>239</v>
      </c>
      <c r="F12" s="19">
        <f t="shared" si="2"/>
        <v>4.18</v>
      </c>
      <c r="G12" s="13">
        <f t="shared" si="1"/>
        <v>4.18</v>
      </c>
      <c r="H12" s="6">
        <v>4.18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21" t="s">
        <v>180</v>
      </c>
      <c r="B13" s="21" t="s">
        <v>191</v>
      </c>
      <c r="C13" s="21" t="s">
        <v>196</v>
      </c>
      <c r="D13" s="17" t="s">
        <v>235</v>
      </c>
      <c r="E13" s="22" t="s">
        <v>240</v>
      </c>
      <c r="F13" s="19">
        <f t="shared" si="2"/>
        <v>7.85</v>
      </c>
      <c r="G13" s="13">
        <f t="shared" si="1"/>
        <v>7.85</v>
      </c>
      <c r="H13" s="6">
        <v>7.85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21" t="s">
        <v>199</v>
      </c>
      <c r="B14" s="21" t="s">
        <v>202</v>
      </c>
      <c r="C14" s="21" t="s">
        <v>177</v>
      </c>
      <c r="D14" s="17" t="s">
        <v>235</v>
      </c>
      <c r="E14" s="22" t="s">
        <v>241</v>
      </c>
      <c r="F14" s="19">
        <f t="shared" si="2"/>
        <v>90.27</v>
      </c>
      <c r="G14" s="13">
        <f t="shared" si="1"/>
        <v>90.27</v>
      </c>
      <c r="H14" s="6">
        <v>90.27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21" t="s">
        <v>199</v>
      </c>
      <c r="B15" s="21" t="s">
        <v>202</v>
      </c>
      <c r="C15" s="21" t="s">
        <v>207</v>
      </c>
      <c r="D15" s="17" t="s">
        <v>235</v>
      </c>
      <c r="E15" s="22" t="s">
        <v>242</v>
      </c>
      <c r="F15" s="19">
        <f t="shared" si="2"/>
        <v>5.3</v>
      </c>
      <c r="G15" s="13">
        <f t="shared" si="1"/>
        <v>5.3</v>
      </c>
      <c r="H15" s="6">
        <v>5.3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21" t="s">
        <v>210</v>
      </c>
      <c r="B16" s="21" t="s">
        <v>196</v>
      </c>
      <c r="C16" s="21" t="s">
        <v>177</v>
      </c>
      <c r="D16" s="17" t="s">
        <v>235</v>
      </c>
      <c r="E16" s="22" t="s">
        <v>243</v>
      </c>
      <c r="F16" s="19">
        <f t="shared" si="2"/>
        <v>94.26</v>
      </c>
      <c r="G16" s="13">
        <f t="shared" si="1"/>
        <v>94.26</v>
      </c>
      <c r="H16" s="6">
        <v>94.26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1"/>
      <c r="D1" s="15" t="s">
        <v>254</v>
      </c>
    </row>
    <row r="2" ht="27.85" customHeight="1" spans="1:4">
      <c r="A2" s="16" t="s">
        <v>12</v>
      </c>
      <c r="B2" s="16"/>
      <c r="C2" s="16"/>
      <c r="D2" s="16"/>
    </row>
    <row r="3" ht="16.55" customHeight="1" spans="1:5">
      <c r="A3" s="10" t="s">
        <v>31</v>
      </c>
      <c r="B3" s="10"/>
      <c r="C3" s="10"/>
      <c r="D3" s="8" t="s">
        <v>32</v>
      </c>
      <c r="E3" s="1"/>
    </row>
    <row r="4" ht="17.65" customHeight="1" spans="1:5">
      <c r="A4" s="11" t="s">
        <v>33</v>
      </c>
      <c r="B4" s="11"/>
      <c r="C4" s="11" t="s">
        <v>34</v>
      </c>
      <c r="D4" s="11"/>
      <c r="E4" s="40"/>
    </row>
    <row r="5" ht="17.65" customHeight="1" spans="1:5">
      <c r="A5" s="11" t="s">
        <v>35</v>
      </c>
      <c r="B5" s="11" t="s">
        <v>36</v>
      </c>
      <c r="C5" s="11" t="s">
        <v>35</v>
      </c>
      <c r="D5" s="11" t="s">
        <v>36</v>
      </c>
      <c r="E5" s="40"/>
    </row>
    <row r="6" ht="17.65" customHeight="1" spans="1:5">
      <c r="A6" s="14" t="s">
        <v>255</v>
      </c>
      <c r="B6" s="13">
        <v>1735.83</v>
      </c>
      <c r="C6" s="14" t="s">
        <v>256</v>
      </c>
      <c r="D6" s="25">
        <f>SUM(D7:D37)</f>
        <v>1664.43</v>
      </c>
      <c r="E6" s="41"/>
    </row>
    <row r="7" ht="17.65" customHeight="1" spans="1:5">
      <c r="A7" s="5" t="s">
        <v>257</v>
      </c>
      <c r="B7" s="6">
        <f>B8+B9</f>
        <v>1735.83</v>
      </c>
      <c r="C7" s="5" t="s">
        <v>41</v>
      </c>
      <c r="D7" s="19">
        <f>'3支出总表'!G9</f>
        <v>1274.06</v>
      </c>
      <c r="E7" s="41"/>
    </row>
    <row r="8" ht="17.65" customHeight="1" spans="1:5">
      <c r="A8" s="5" t="s">
        <v>258</v>
      </c>
      <c r="B8" s="6">
        <v>1664.43</v>
      </c>
      <c r="C8" s="5" t="s">
        <v>45</v>
      </c>
      <c r="D8" s="19"/>
      <c r="E8" s="41"/>
    </row>
    <row r="9" ht="27.1" customHeight="1" spans="1:5">
      <c r="A9" s="5" t="s">
        <v>48</v>
      </c>
      <c r="B9" s="6">
        <v>71.4</v>
      </c>
      <c r="C9" s="5" t="s">
        <v>49</v>
      </c>
      <c r="D9" s="19"/>
      <c r="E9" s="41"/>
    </row>
    <row r="10" ht="17.65" customHeight="1" spans="1:5">
      <c r="A10" s="5" t="s">
        <v>259</v>
      </c>
      <c r="B10" s="6"/>
      <c r="C10" s="5" t="s">
        <v>53</v>
      </c>
      <c r="D10" s="19"/>
      <c r="E10" s="41"/>
    </row>
    <row r="11" ht="17.65" customHeight="1" spans="1:5">
      <c r="A11" s="5" t="s">
        <v>260</v>
      </c>
      <c r="B11" s="6"/>
      <c r="C11" s="5" t="s">
        <v>57</v>
      </c>
      <c r="D11" s="19"/>
      <c r="E11" s="41"/>
    </row>
    <row r="12" ht="17.65" customHeight="1" spans="1:5">
      <c r="A12" s="5" t="s">
        <v>261</v>
      </c>
      <c r="B12" s="6"/>
      <c r="C12" s="5" t="s">
        <v>61</v>
      </c>
      <c r="D12" s="19"/>
      <c r="E12" s="41"/>
    </row>
    <row r="13" ht="17.65" customHeight="1" spans="1:5">
      <c r="A13" s="14" t="s">
        <v>262</v>
      </c>
      <c r="B13" s="13"/>
      <c r="C13" s="5" t="s">
        <v>65</v>
      </c>
      <c r="D13" s="19"/>
      <c r="E13" s="41"/>
    </row>
    <row r="14" ht="17.65" customHeight="1" spans="1:5">
      <c r="A14" s="5" t="s">
        <v>257</v>
      </c>
      <c r="B14" s="6"/>
      <c r="C14" s="5" t="s">
        <v>69</v>
      </c>
      <c r="D14" s="19">
        <f>'3支出总表'!G12</f>
        <v>200.54</v>
      </c>
      <c r="E14" s="41"/>
    </row>
    <row r="15" ht="17.65" customHeight="1" spans="1:5">
      <c r="A15" s="5" t="s">
        <v>259</v>
      </c>
      <c r="B15" s="6"/>
      <c r="C15" s="5" t="s">
        <v>73</v>
      </c>
      <c r="D15" s="19"/>
      <c r="E15" s="41"/>
    </row>
    <row r="16" ht="17.65" customHeight="1" spans="1:5">
      <c r="A16" s="5" t="s">
        <v>260</v>
      </c>
      <c r="B16" s="6"/>
      <c r="C16" s="5" t="s">
        <v>77</v>
      </c>
      <c r="D16" s="19">
        <f>'3支出总表'!G19</f>
        <v>95.57</v>
      </c>
      <c r="E16" s="41"/>
    </row>
    <row r="17" ht="17.65" customHeight="1" spans="1:5">
      <c r="A17" s="5" t="s">
        <v>261</v>
      </c>
      <c r="B17" s="6"/>
      <c r="C17" s="5" t="s">
        <v>81</v>
      </c>
      <c r="D17" s="19"/>
      <c r="E17" s="41"/>
    </row>
    <row r="18" ht="17.65" customHeight="1" spans="1:5">
      <c r="A18" s="5"/>
      <c r="B18" s="6"/>
      <c r="C18" s="5" t="s">
        <v>85</v>
      </c>
      <c r="D18" s="19"/>
      <c r="E18" s="41"/>
    </row>
    <row r="19" ht="17.65" customHeight="1" spans="1:5">
      <c r="A19" s="5"/>
      <c r="B19" s="5"/>
      <c r="C19" s="5" t="s">
        <v>89</v>
      </c>
      <c r="D19" s="19"/>
      <c r="E19" s="41"/>
    </row>
    <row r="20" ht="17.65" customHeight="1" spans="1:5">
      <c r="A20" s="5"/>
      <c r="B20" s="5"/>
      <c r="C20" s="5" t="s">
        <v>93</v>
      </c>
      <c r="D20" s="19"/>
      <c r="E20" s="41"/>
    </row>
    <row r="21" ht="17.65" customHeight="1" spans="1:5">
      <c r="A21" s="5"/>
      <c r="B21" s="5"/>
      <c r="C21" s="5" t="s">
        <v>97</v>
      </c>
      <c r="D21" s="19"/>
      <c r="E21" s="41"/>
    </row>
    <row r="22" ht="17.65" customHeight="1" spans="1:5">
      <c r="A22" s="5"/>
      <c r="B22" s="5"/>
      <c r="C22" s="5" t="s">
        <v>100</v>
      </c>
      <c r="D22" s="19"/>
      <c r="E22" s="41"/>
    </row>
    <row r="23" ht="17.65" customHeight="1" spans="1:5">
      <c r="A23" s="5"/>
      <c r="B23" s="5"/>
      <c r="C23" s="5" t="s">
        <v>103</v>
      </c>
      <c r="D23" s="19"/>
      <c r="E23" s="41"/>
    </row>
    <row r="24" ht="17.65" customHeight="1" spans="1:5">
      <c r="A24" s="5"/>
      <c r="B24" s="5"/>
      <c r="C24" s="5" t="s">
        <v>105</v>
      </c>
      <c r="D24" s="19"/>
      <c r="E24" s="41"/>
    </row>
    <row r="25" ht="17.65" customHeight="1" spans="1:5">
      <c r="A25" s="5"/>
      <c r="B25" s="5"/>
      <c r="C25" s="5" t="s">
        <v>107</v>
      </c>
      <c r="D25" s="19"/>
      <c r="E25" s="41"/>
    </row>
    <row r="26" ht="17.65" customHeight="1" spans="1:5">
      <c r="A26" s="5"/>
      <c r="B26" s="5"/>
      <c r="C26" s="5" t="s">
        <v>109</v>
      </c>
      <c r="D26" s="19">
        <f>'3支出总表'!G23</f>
        <v>94.26</v>
      </c>
      <c r="E26" s="41"/>
    </row>
    <row r="27" ht="17.65" customHeight="1" spans="1:5">
      <c r="A27" s="5"/>
      <c r="B27" s="5"/>
      <c r="C27" s="5" t="s">
        <v>111</v>
      </c>
      <c r="D27" s="19"/>
      <c r="E27" s="41"/>
    </row>
    <row r="28" ht="17.65" customHeight="1" spans="1:5">
      <c r="A28" s="5"/>
      <c r="B28" s="5"/>
      <c r="C28" s="5" t="s">
        <v>113</v>
      </c>
      <c r="D28" s="19"/>
      <c r="E28" s="41"/>
    </row>
    <row r="29" ht="17.65" customHeight="1" spans="1:5">
      <c r="A29" s="5"/>
      <c r="B29" s="5"/>
      <c r="C29" s="5" t="s">
        <v>115</v>
      </c>
      <c r="D29" s="19"/>
      <c r="E29" s="41"/>
    </row>
    <row r="30" ht="17.65" customHeight="1" spans="1:5">
      <c r="A30" s="5"/>
      <c r="B30" s="5"/>
      <c r="C30" s="5" t="s">
        <v>117</v>
      </c>
      <c r="D30" s="19"/>
      <c r="E30" s="41"/>
    </row>
    <row r="31" ht="17.65" customHeight="1" spans="1:5">
      <c r="A31" s="5"/>
      <c r="B31" s="5"/>
      <c r="C31" s="5" t="s">
        <v>119</v>
      </c>
      <c r="D31" s="19"/>
      <c r="E31" s="41"/>
    </row>
    <row r="32" ht="17.65" customHeight="1" spans="1:5">
      <c r="A32" s="5"/>
      <c r="B32" s="5"/>
      <c r="C32" s="5" t="s">
        <v>121</v>
      </c>
      <c r="D32" s="19"/>
      <c r="E32" s="41"/>
    </row>
    <row r="33" ht="17.65" customHeight="1" spans="1:5">
      <c r="A33" s="5"/>
      <c r="B33" s="5"/>
      <c r="C33" s="5" t="s">
        <v>123</v>
      </c>
      <c r="D33" s="19"/>
      <c r="E33" s="41"/>
    </row>
    <row r="34" ht="17.65" customHeight="1" spans="1:5">
      <c r="A34" s="5"/>
      <c r="B34" s="5"/>
      <c r="C34" s="5" t="s">
        <v>124</v>
      </c>
      <c r="D34" s="19"/>
      <c r="E34" s="41"/>
    </row>
    <row r="35" ht="17.65" customHeight="1" spans="1:5">
      <c r="A35" s="5"/>
      <c r="B35" s="5"/>
      <c r="C35" s="5" t="s">
        <v>125</v>
      </c>
      <c r="D35" s="19"/>
      <c r="E35" s="41"/>
    </row>
    <row r="36" ht="17.65" customHeight="1" spans="1:5">
      <c r="A36" s="5"/>
      <c r="B36" s="5"/>
      <c r="C36" s="5" t="s">
        <v>126</v>
      </c>
      <c r="D36" s="19"/>
      <c r="E36" s="41"/>
    </row>
    <row r="37" ht="17.65" customHeight="1" spans="1:5">
      <c r="A37" s="5"/>
      <c r="B37" s="5"/>
      <c r="C37" s="5"/>
      <c r="D37" s="5"/>
      <c r="E37" s="41"/>
    </row>
    <row r="38" ht="17.65" customHeight="1" spans="1:5">
      <c r="A38" s="14"/>
      <c r="B38" s="14"/>
      <c r="C38" s="14" t="s">
        <v>263</v>
      </c>
      <c r="D38" s="13"/>
      <c r="E38" s="42"/>
    </row>
    <row r="39" ht="17.65" customHeight="1" spans="1:5">
      <c r="A39" s="14"/>
      <c r="B39" s="14"/>
      <c r="C39" s="14"/>
      <c r="D39" s="14"/>
      <c r="E39" s="42"/>
    </row>
    <row r="40" ht="17.65" customHeight="1" spans="1:5">
      <c r="A40" s="4" t="s">
        <v>264</v>
      </c>
      <c r="B40" s="13">
        <v>1735.83</v>
      </c>
      <c r="C40" s="4" t="s">
        <v>265</v>
      </c>
      <c r="D40" s="25">
        <v>464.834289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15" zoomScaleNormal="115" workbookViewId="0">
      <pane ySplit="6" topLeftCell="A15" activePane="bottomLeft" state="frozen"/>
      <selection/>
      <selection pane="bottomLeft" activeCell="D8" sqref="D8:D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</cols>
  <sheetData>
    <row r="1" ht="14.3" customHeight="1" spans="1:12">
      <c r="A1" s="1"/>
      <c r="D1" s="1"/>
      <c r="L1" s="15" t="s">
        <v>266</v>
      </c>
    </row>
    <row r="2" ht="37.65" customHeight="1" spans="1:1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1.1" customHeight="1" spans="1:12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8" t="s">
        <v>32</v>
      </c>
      <c r="L3" s="8"/>
    </row>
    <row r="4" ht="17.3" customHeight="1" spans="1:12">
      <c r="A4" s="11" t="s">
        <v>158</v>
      </c>
      <c r="B4" s="11"/>
      <c r="C4" s="11"/>
      <c r="D4" s="11" t="s">
        <v>159</v>
      </c>
      <c r="E4" s="11" t="s">
        <v>160</v>
      </c>
      <c r="F4" s="11" t="s">
        <v>136</v>
      </c>
      <c r="G4" s="11" t="s">
        <v>161</v>
      </c>
      <c r="H4" s="11"/>
      <c r="I4" s="11"/>
      <c r="J4" s="11"/>
      <c r="K4" s="11"/>
      <c r="L4" s="11" t="s">
        <v>162</v>
      </c>
    </row>
    <row r="5" ht="15.05" customHeight="1" spans="1:12">
      <c r="A5" s="11"/>
      <c r="B5" s="11"/>
      <c r="C5" s="11"/>
      <c r="D5" s="11"/>
      <c r="E5" s="11"/>
      <c r="F5" s="11"/>
      <c r="G5" s="11" t="s">
        <v>138</v>
      </c>
      <c r="H5" s="11" t="s">
        <v>267</v>
      </c>
      <c r="I5" s="11"/>
      <c r="J5" s="11"/>
      <c r="K5" s="11" t="s">
        <v>268</v>
      </c>
      <c r="L5" s="11"/>
    </row>
    <row r="6" ht="21.1" customHeight="1" spans="1:12">
      <c r="A6" s="11" t="s">
        <v>166</v>
      </c>
      <c r="B6" s="11" t="s">
        <v>167</v>
      </c>
      <c r="C6" s="11" t="s">
        <v>168</v>
      </c>
      <c r="D6" s="11"/>
      <c r="E6" s="11"/>
      <c r="F6" s="11"/>
      <c r="G6" s="11"/>
      <c r="H6" s="11" t="s">
        <v>246</v>
      </c>
      <c r="I6" s="11" t="s">
        <v>269</v>
      </c>
      <c r="J6" s="11" t="s">
        <v>229</v>
      </c>
      <c r="K6" s="11"/>
      <c r="L6" s="11"/>
    </row>
    <row r="7" ht="19.9" customHeight="1" spans="1:12">
      <c r="A7" s="5"/>
      <c r="B7" s="5"/>
      <c r="C7" s="5"/>
      <c r="D7" s="14"/>
      <c r="E7" s="14" t="s">
        <v>136</v>
      </c>
      <c r="F7" s="13">
        <v>464.834289</v>
      </c>
      <c r="G7" s="13">
        <f>SUM(H7:K7)</f>
        <v>1664.43</v>
      </c>
      <c r="H7" s="13">
        <f t="shared" ref="H7:H10" si="0">H8</f>
        <v>1205.38</v>
      </c>
      <c r="I7" s="13">
        <v>0</v>
      </c>
      <c r="J7" s="13">
        <v>92.46</v>
      </c>
      <c r="K7" s="13">
        <v>366.59</v>
      </c>
      <c r="L7" s="13">
        <v>0</v>
      </c>
    </row>
    <row r="8" ht="19.9" customHeight="1" spans="1:12">
      <c r="A8" s="5"/>
      <c r="B8" s="5"/>
      <c r="C8" s="5"/>
      <c r="D8" s="12" t="s">
        <v>154</v>
      </c>
      <c r="E8" s="12" t="s">
        <v>155</v>
      </c>
      <c r="F8" s="13">
        <v>464.834289</v>
      </c>
      <c r="G8" s="13">
        <f>SUM(H8:K8)</f>
        <v>1664.43</v>
      </c>
      <c r="H8" s="13">
        <f t="shared" si="0"/>
        <v>1205.38</v>
      </c>
      <c r="I8" s="13">
        <v>0</v>
      </c>
      <c r="J8" s="13">
        <v>92.46</v>
      </c>
      <c r="K8" s="13">
        <v>366.59</v>
      </c>
      <c r="L8" s="13">
        <v>0</v>
      </c>
    </row>
    <row r="9" ht="19.9" customHeight="1" spans="1:12">
      <c r="A9" s="5"/>
      <c r="B9" s="5"/>
      <c r="C9" s="5"/>
      <c r="D9" s="18" t="s">
        <v>169</v>
      </c>
      <c r="E9" s="18" t="s">
        <v>156</v>
      </c>
      <c r="F9" s="13">
        <v>464.834289</v>
      </c>
      <c r="G9" s="13">
        <f>SUM(H9:K9)</f>
        <v>1664.43</v>
      </c>
      <c r="H9" s="13">
        <f>H10+H13+H20+H24</f>
        <v>1205.38</v>
      </c>
      <c r="I9" s="13">
        <v>0</v>
      </c>
      <c r="J9" s="13">
        <v>92.46</v>
      </c>
      <c r="K9" s="13">
        <v>366.59</v>
      </c>
      <c r="L9" s="13">
        <v>0</v>
      </c>
    </row>
    <row r="10" ht="19.9" customHeight="1" spans="1:12">
      <c r="A10" s="4" t="s">
        <v>171</v>
      </c>
      <c r="B10" s="4"/>
      <c r="C10" s="4"/>
      <c r="D10" s="14" t="s">
        <v>172</v>
      </c>
      <c r="E10" s="14" t="s">
        <v>173</v>
      </c>
      <c r="F10" s="13">
        <v>106.35654</v>
      </c>
      <c r="G10" s="13">
        <f>SUM(H10:K10)</f>
        <v>1274.06</v>
      </c>
      <c r="H10" s="13">
        <f>H11</f>
        <v>815.01</v>
      </c>
      <c r="I10" s="13">
        <v>0</v>
      </c>
      <c r="J10" s="13">
        <v>92.46</v>
      </c>
      <c r="K10" s="13">
        <v>366.59</v>
      </c>
      <c r="L10" s="13">
        <v>0</v>
      </c>
    </row>
    <row r="11" ht="19.9" customHeight="1" spans="1:12">
      <c r="A11" s="4" t="s">
        <v>171</v>
      </c>
      <c r="B11" s="39" t="s">
        <v>174</v>
      </c>
      <c r="C11" s="4"/>
      <c r="D11" s="14" t="s">
        <v>270</v>
      </c>
      <c r="E11" s="14" t="s">
        <v>271</v>
      </c>
      <c r="F11" s="13">
        <v>106.35654</v>
      </c>
      <c r="G11" s="13">
        <f>SUM(H11:K11)</f>
        <v>1274.06</v>
      </c>
      <c r="H11" s="13">
        <f>H12</f>
        <v>815.01</v>
      </c>
      <c r="I11" s="13">
        <v>0</v>
      </c>
      <c r="J11" s="13">
        <v>92.46</v>
      </c>
      <c r="K11" s="13">
        <v>366.59</v>
      </c>
      <c r="L11" s="13">
        <v>0</v>
      </c>
    </row>
    <row r="12" ht="19.9" customHeight="1" spans="1:12">
      <c r="A12" s="21" t="s">
        <v>171</v>
      </c>
      <c r="B12" s="21" t="s">
        <v>174</v>
      </c>
      <c r="C12" s="21" t="s">
        <v>177</v>
      </c>
      <c r="D12" s="17" t="s">
        <v>272</v>
      </c>
      <c r="E12" s="5" t="s">
        <v>273</v>
      </c>
      <c r="F12" s="6">
        <v>106.35654</v>
      </c>
      <c r="G12" s="6">
        <v>106.35654</v>
      </c>
      <c r="H12" s="19">
        <v>815.01</v>
      </c>
      <c r="I12" s="19">
        <v>0</v>
      </c>
      <c r="J12" s="19">
        <v>92.46</v>
      </c>
      <c r="K12" s="19">
        <v>366.59</v>
      </c>
      <c r="L12" s="19"/>
    </row>
    <row r="13" ht="19.9" customHeight="1" spans="1:12">
      <c r="A13" s="4" t="s">
        <v>180</v>
      </c>
      <c r="B13" s="4"/>
      <c r="C13" s="4"/>
      <c r="D13" s="14" t="s">
        <v>181</v>
      </c>
      <c r="E13" s="14" t="s">
        <v>182</v>
      </c>
      <c r="F13" s="13">
        <v>188.871298</v>
      </c>
      <c r="G13" s="13">
        <v>188.871298</v>
      </c>
      <c r="H13" s="13">
        <f>H14+H17</f>
        <v>200.54</v>
      </c>
      <c r="I13" s="13">
        <v>0</v>
      </c>
      <c r="J13" s="13">
        <v>0</v>
      </c>
      <c r="K13" s="13">
        <v>0</v>
      </c>
      <c r="L13" s="13">
        <v>0</v>
      </c>
    </row>
    <row r="14" ht="19.9" customHeight="1" spans="1:12">
      <c r="A14" s="4" t="s">
        <v>180</v>
      </c>
      <c r="B14" s="39" t="s">
        <v>183</v>
      </c>
      <c r="C14" s="4"/>
      <c r="D14" s="14" t="s">
        <v>274</v>
      </c>
      <c r="E14" s="14" t="s">
        <v>275</v>
      </c>
      <c r="F14" s="13">
        <v>177.982272</v>
      </c>
      <c r="G14" s="13">
        <v>177.982272</v>
      </c>
      <c r="H14" s="13">
        <f>H15+H16</f>
        <v>188.51</v>
      </c>
      <c r="I14" s="13">
        <v>0</v>
      </c>
      <c r="J14" s="13">
        <v>0</v>
      </c>
      <c r="K14" s="13">
        <v>0</v>
      </c>
      <c r="L14" s="13">
        <v>0</v>
      </c>
    </row>
    <row r="15" ht="19.9" customHeight="1" spans="1:12">
      <c r="A15" s="21" t="s">
        <v>180</v>
      </c>
      <c r="B15" s="21" t="s">
        <v>183</v>
      </c>
      <c r="C15" s="21" t="s">
        <v>183</v>
      </c>
      <c r="D15" s="17" t="s">
        <v>276</v>
      </c>
      <c r="E15" s="5" t="s">
        <v>277</v>
      </c>
      <c r="F15" s="6">
        <v>118.654848</v>
      </c>
      <c r="G15" s="6">
        <v>118.654848</v>
      </c>
      <c r="H15" s="19">
        <v>125.67</v>
      </c>
      <c r="I15" s="19"/>
      <c r="J15" s="19"/>
      <c r="K15" s="19"/>
      <c r="L15" s="19"/>
    </row>
    <row r="16" ht="19.9" customHeight="1" spans="1:12">
      <c r="A16" s="21" t="s">
        <v>180</v>
      </c>
      <c r="B16" s="21" t="s">
        <v>183</v>
      </c>
      <c r="C16" s="21" t="s">
        <v>188</v>
      </c>
      <c r="D16" s="17" t="s">
        <v>278</v>
      </c>
      <c r="E16" s="5" t="s">
        <v>279</v>
      </c>
      <c r="F16" s="6">
        <v>59.327424</v>
      </c>
      <c r="G16" s="6">
        <v>59.327424</v>
      </c>
      <c r="H16" s="19">
        <v>62.84</v>
      </c>
      <c r="I16" s="19"/>
      <c r="J16" s="19"/>
      <c r="K16" s="19"/>
      <c r="L16" s="19"/>
    </row>
    <row r="17" ht="19.9" customHeight="1" spans="1:12">
      <c r="A17" s="4" t="s">
        <v>180</v>
      </c>
      <c r="B17" s="39" t="s">
        <v>191</v>
      </c>
      <c r="C17" s="4"/>
      <c r="D17" s="14" t="s">
        <v>280</v>
      </c>
      <c r="E17" s="14" t="s">
        <v>281</v>
      </c>
      <c r="F17" s="13">
        <v>10.889026</v>
      </c>
      <c r="G17" s="13">
        <v>10.889026</v>
      </c>
      <c r="H17" s="13">
        <f>H18+H19</f>
        <v>12.03</v>
      </c>
      <c r="I17" s="13">
        <v>0</v>
      </c>
      <c r="J17" s="13">
        <v>0</v>
      </c>
      <c r="K17" s="13">
        <v>0</v>
      </c>
      <c r="L17" s="13">
        <v>0</v>
      </c>
    </row>
    <row r="18" ht="19.9" customHeight="1" spans="1:12">
      <c r="A18" s="21" t="s">
        <v>180</v>
      </c>
      <c r="B18" s="21" t="s">
        <v>191</v>
      </c>
      <c r="C18" s="21" t="s">
        <v>177</v>
      </c>
      <c r="D18" s="17" t="s">
        <v>282</v>
      </c>
      <c r="E18" s="5" t="s">
        <v>283</v>
      </c>
      <c r="F18" s="6">
        <v>3.473098</v>
      </c>
      <c r="G18" s="6">
        <v>3.473098</v>
      </c>
      <c r="H18" s="19">
        <v>4.18</v>
      </c>
      <c r="I18" s="19"/>
      <c r="J18" s="19"/>
      <c r="K18" s="19"/>
      <c r="L18" s="19"/>
    </row>
    <row r="19" ht="19.9" customHeight="1" spans="1:12">
      <c r="A19" s="21" t="s">
        <v>180</v>
      </c>
      <c r="B19" s="21" t="s">
        <v>191</v>
      </c>
      <c r="C19" s="21" t="s">
        <v>196</v>
      </c>
      <c r="D19" s="17" t="s">
        <v>284</v>
      </c>
      <c r="E19" s="5" t="s">
        <v>285</v>
      </c>
      <c r="F19" s="6">
        <v>7.415928</v>
      </c>
      <c r="G19" s="6">
        <v>7.415928</v>
      </c>
      <c r="H19" s="19">
        <v>7.85</v>
      </c>
      <c r="I19" s="19"/>
      <c r="J19" s="19"/>
      <c r="K19" s="19"/>
      <c r="L19" s="19"/>
    </row>
    <row r="20" ht="19.9" customHeight="1" spans="1:12">
      <c r="A20" s="4" t="s">
        <v>199</v>
      </c>
      <c r="B20" s="4"/>
      <c r="C20" s="4"/>
      <c r="D20" s="14" t="s">
        <v>200</v>
      </c>
      <c r="E20" s="14" t="s">
        <v>201</v>
      </c>
      <c r="F20" s="13">
        <v>80.615315</v>
      </c>
      <c r="G20" s="13">
        <v>80.615315</v>
      </c>
      <c r="H20" s="13">
        <f>H21</f>
        <v>95.57</v>
      </c>
      <c r="I20" s="13">
        <v>0</v>
      </c>
      <c r="J20" s="13">
        <v>1.23</v>
      </c>
      <c r="K20" s="13">
        <v>0</v>
      </c>
      <c r="L20" s="13">
        <v>0</v>
      </c>
    </row>
    <row r="21" ht="19.9" customHeight="1" spans="1:12">
      <c r="A21" s="4" t="s">
        <v>199</v>
      </c>
      <c r="B21" s="39" t="s">
        <v>202</v>
      </c>
      <c r="C21" s="4"/>
      <c r="D21" s="14" t="s">
        <v>286</v>
      </c>
      <c r="E21" s="14" t="s">
        <v>287</v>
      </c>
      <c r="F21" s="13">
        <v>80.615315</v>
      </c>
      <c r="G21" s="13">
        <v>80.615315</v>
      </c>
      <c r="H21" s="13">
        <f>H22+H23</f>
        <v>95.57</v>
      </c>
      <c r="I21" s="13">
        <v>0</v>
      </c>
      <c r="J21" s="13">
        <v>1.23</v>
      </c>
      <c r="K21" s="13">
        <v>0</v>
      </c>
      <c r="L21" s="13">
        <v>0</v>
      </c>
    </row>
    <row r="22" ht="19.9" customHeight="1" spans="1:12">
      <c r="A22" s="21" t="s">
        <v>199</v>
      </c>
      <c r="B22" s="21" t="s">
        <v>202</v>
      </c>
      <c r="C22" s="21" t="s">
        <v>177</v>
      </c>
      <c r="D22" s="17" t="s">
        <v>288</v>
      </c>
      <c r="E22" s="5" t="s">
        <v>289</v>
      </c>
      <c r="F22" s="6">
        <v>79.385315</v>
      </c>
      <c r="G22" s="6">
        <v>79.385315</v>
      </c>
      <c r="H22" s="19">
        <v>90.27</v>
      </c>
      <c r="I22" s="19"/>
      <c r="J22" s="19"/>
      <c r="K22" s="19"/>
      <c r="L22" s="19"/>
    </row>
    <row r="23" ht="19.9" customHeight="1" spans="1:12">
      <c r="A23" s="21" t="s">
        <v>199</v>
      </c>
      <c r="B23" s="21" t="s">
        <v>202</v>
      </c>
      <c r="C23" s="21" t="s">
        <v>207</v>
      </c>
      <c r="D23" s="17" t="s">
        <v>290</v>
      </c>
      <c r="E23" s="5" t="s">
        <v>291</v>
      </c>
      <c r="F23" s="6">
        <v>1.23</v>
      </c>
      <c r="G23" s="6">
        <v>1.23</v>
      </c>
      <c r="H23" s="19">
        <v>5.3</v>
      </c>
      <c r="I23" s="19"/>
      <c r="J23" s="19">
        <v>1.23</v>
      </c>
      <c r="K23" s="19"/>
      <c r="L23" s="19"/>
    </row>
    <row r="24" ht="19.9" customHeight="1" spans="1:12">
      <c r="A24" s="4" t="s">
        <v>210</v>
      </c>
      <c r="B24" s="4"/>
      <c r="C24" s="4"/>
      <c r="D24" s="14" t="s">
        <v>211</v>
      </c>
      <c r="E24" s="14" t="s">
        <v>212</v>
      </c>
      <c r="F24" s="13">
        <v>88.991136</v>
      </c>
      <c r="G24" s="13">
        <v>88.991136</v>
      </c>
      <c r="H24" s="13">
        <f>H25</f>
        <v>94.26</v>
      </c>
      <c r="I24" s="13">
        <v>0</v>
      </c>
      <c r="J24" s="13">
        <v>0</v>
      </c>
      <c r="K24" s="13">
        <v>0</v>
      </c>
      <c r="L24" s="13">
        <v>0</v>
      </c>
    </row>
    <row r="25" ht="19.9" customHeight="1" spans="1:12">
      <c r="A25" s="4" t="s">
        <v>210</v>
      </c>
      <c r="B25" s="39" t="s">
        <v>196</v>
      </c>
      <c r="C25" s="4"/>
      <c r="D25" s="14" t="s">
        <v>292</v>
      </c>
      <c r="E25" s="14" t="s">
        <v>293</v>
      </c>
      <c r="F25" s="13">
        <v>88.991136</v>
      </c>
      <c r="G25" s="13">
        <v>88.991136</v>
      </c>
      <c r="H25" s="13">
        <f>H26</f>
        <v>94.26</v>
      </c>
      <c r="I25" s="13">
        <v>0</v>
      </c>
      <c r="J25" s="13">
        <v>0</v>
      </c>
      <c r="K25" s="13">
        <v>0</v>
      </c>
      <c r="L25" s="13">
        <v>0</v>
      </c>
    </row>
    <row r="26" ht="19.9" customHeight="1" spans="1:12">
      <c r="A26" s="21" t="s">
        <v>210</v>
      </c>
      <c r="B26" s="21" t="s">
        <v>196</v>
      </c>
      <c r="C26" s="21" t="s">
        <v>177</v>
      </c>
      <c r="D26" s="17" t="s">
        <v>294</v>
      </c>
      <c r="E26" s="5" t="s">
        <v>295</v>
      </c>
      <c r="F26" s="6">
        <v>88.991136</v>
      </c>
      <c r="G26" s="6">
        <v>88.991136</v>
      </c>
      <c r="H26" s="19">
        <v>94.26</v>
      </c>
      <c r="I26" s="19"/>
      <c r="J26" s="19"/>
      <c r="K26" s="19"/>
      <c r="L26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zoomScale="145" zoomScaleNormal="145" workbookViewId="0">
      <selection activeCell="A2" sqref="A2:E2"/>
    </sheetView>
  </sheetViews>
  <sheetFormatPr defaultColWidth="10" defaultRowHeight="13.5" outlineLevelCol="4"/>
  <cols>
    <col min="1" max="1" width="15.875" style="26" customWidth="1"/>
    <col min="2" max="2" width="26.75" style="26" customWidth="1"/>
    <col min="3" max="3" width="14.625" style="26" customWidth="1"/>
    <col min="4" max="4" width="18.625" style="26" customWidth="1"/>
    <col min="5" max="5" width="16.375" style="26" customWidth="1"/>
    <col min="6" max="16384" width="10" style="26"/>
  </cols>
  <sheetData>
    <row r="1" s="26" customFormat="1" ht="16.5" customHeight="1" spans="1:5">
      <c r="A1" s="27"/>
      <c r="B1" s="27"/>
      <c r="C1" s="27"/>
      <c r="D1" s="27"/>
      <c r="E1" s="28" t="s">
        <v>296</v>
      </c>
    </row>
    <row r="2" s="26" customFormat="1" ht="35.45" customHeight="1" spans="1:5">
      <c r="A2" s="29" t="s">
        <v>14</v>
      </c>
      <c r="B2" s="29"/>
      <c r="C2" s="29"/>
      <c r="D2" s="29"/>
      <c r="E2" s="29"/>
    </row>
    <row r="3" s="26" customFormat="1" ht="29.45" customHeight="1" spans="1:5">
      <c r="A3" s="30" t="s">
        <v>297</v>
      </c>
      <c r="B3" s="30"/>
      <c r="C3" s="30"/>
      <c r="D3" s="30"/>
      <c r="E3" s="31" t="s">
        <v>298</v>
      </c>
    </row>
    <row r="4" s="26" customFormat="1" ht="33.95" customHeight="1" spans="1:5">
      <c r="A4" s="32" t="s">
        <v>299</v>
      </c>
      <c r="B4" s="32"/>
      <c r="C4" s="32" t="s">
        <v>300</v>
      </c>
      <c r="D4" s="32"/>
      <c r="E4" s="32"/>
    </row>
    <row r="5" s="26" customFormat="1" ht="19.9" customHeight="1" spans="1:5">
      <c r="A5" s="32" t="s">
        <v>301</v>
      </c>
      <c r="B5" s="32" t="s">
        <v>160</v>
      </c>
      <c r="C5" s="32" t="s">
        <v>136</v>
      </c>
      <c r="D5" s="32" t="s">
        <v>267</v>
      </c>
      <c r="E5" s="32" t="s">
        <v>268</v>
      </c>
    </row>
    <row r="6" s="26" customFormat="1" ht="23.1" customHeight="1" spans="1:5">
      <c r="A6" s="33" t="s">
        <v>302</v>
      </c>
      <c r="B6" s="33" t="s">
        <v>229</v>
      </c>
      <c r="C6" s="34">
        <v>92.46</v>
      </c>
      <c r="D6" s="34">
        <v>92.46</v>
      </c>
      <c r="E6" s="34"/>
    </row>
    <row r="7" s="26" customFormat="1" ht="23.1" customHeight="1" spans="1:5">
      <c r="A7" s="35" t="s">
        <v>303</v>
      </c>
      <c r="B7" s="35" t="s">
        <v>304</v>
      </c>
      <c r="C7" s="36">
        <v>92.46</v>
      </c>
      <c r="D7" s="36">
        <v>92.46</v>
      </c>
      <c r="E7" s="36"/>
    </row>
    <row r="8" s="26" customFormat="1" ht="23.1" customHeight="1" spans="1:5">
      <c r="A8" s="33" t="s">
        <v>305</v>
      </c>
      <c r="B8" s="33" t="s">
        <v>246</v>
      </c>
      <c r="C8" s="34">
        <v>1205.39</v>
      </c>
      <c r="D8" s="34">
        <v>1205.39</v>
      </c>
      <c r="E8" s="34"/>
    </row>
    <row r="9" s="26" customFormat="1" ht="23.1" customHeight="1" spans="1:5">
      <c r="A9" s="35" t="s">
        <v>306</v>
      </c>
      <c r="B9" s="35" t="s">
        <v>307</v>
      </c>
      <c r="C9" s="36">
        <v>242.96</v>
      </c>
      <c r="D9" s="36">
        <v>242.96</v>
      </c>
      <c r="E9" s="36"/>
    </row>
    <row r="10" s="26" customFormat="1" ht="23.1" customHeight="1" spans="1:5">
      <c r="A10" s="35" t="s">
        <v>308</v>
      </c>
      <c r="B10" s="35" t="s">
        <v>309</v>
      </c>
      <c r="C10" s="36">
        <v>70.4</v>
      </c>
      <c r="D10" s="36">
        <v>70.4</v>
      </c>
      <c r="E10" s="36"/>
    </row>
    <row r="11" s="26" customFormat="1" ht="23.1" customHeight="1" spans="1:5">
      <c r="A11" s="35" t="s">
        <v>310</v>
      </c>
      <c r="B11" s="35" t="s">
        <v>311</v>
      </c>
      <c r="C11" s="36">
        <v>501.66</v>
      </c>
      <c r="D11" s="36">
        <v>501.66</v>
      </c>
      <c r="E11" s="36"/>
    </row>
    <row r="12" s="26" customFormat="1" ht="23.1" customHeight="1" spans="1:5">
      <c r="A12" s="35" t="s">
        <v>312</v>
      </c>
      <c r="B12" s="35" t="s">
        <v>313</v>
      </c>
      <c r="C12" s="36">
        <v>125.67</v>
      </c>
      <c r="D12" s="36">
        <v>125.67</v>
      </c>
      <c r="E12" s="36"/>
    </row>
    <row r="13" s="26" customFormat="1" ht="23.1" customHeight="1" spans="1:5">
      <c r="A13" s="35" t="s">
        <v>314</v>
      </c>
      <c r="B13" s="35" t="s">
        <v>315</v>
      </c>
      <c r="C13" s="36">
        <v>62.84</v>
      </c>
      <c r="D13" s="36">
        <v>62.84</v>
      </c>
      <c r="E13" s="36"/>
    </row>
    <row r="14" s="26" customFormat="1" ht="23.1" customHeight="1" spans="1:5">
      <c r="A14" s="35" t="s">
        <v>316</v>
      </c>
      <c r="B14" s="35" t="s">
        <v>317</v>
      </c>
      <c r="C14" s="36">
        <v>9.48</v>
      </c>
      <c r="D14" s="36">
        <v>9.48</v>
      </c>
      <c r="E14" s="36"/>
    </row>
    <row r="15" s="26" customFormat="1" ht="23.1" customHeight="1" spans="1:5">
      <c r="A15" s="35" t="s">
        <v>318</v>
      </c>
      <c r="B15" s="35" t="s">
        <v>319</v>
      </c>
      <c r="C15" s="36">
        <v>7.85</v>
      </c>
      <c r="D15" s="36">
        <v>7.85</v>
      </c>
      <c r="E15" s="36"/>
    </row>
    <row r="16" s="26" customFormat="1" ht="23.1" customHeight="1" spans="1:5">
      <c r="A16" s="35" t="s">
        <v>320</v>
      </c>
      <c r="B16" s="35" t="s">
        <v>321</v>
      </c>
      <c r="C16" s="36">
        <v>90.27</v>
      </c>
      <c r="D16" s="36">
        <v>90.27</v>
      </c>
      <c r="E16" s="36"/>
    </row>
    <row r="17" s="26" customFormat="1" ht="23.1" customHeight="1" spans="1:5">
      <c r="A17" s="35" t="s">
        <v>322</v>
      </c>
      <c r="B17" s="35" t="s">
        <v>323</v>
      </c>
      <c r="C17" s="36">
        <v>94.26</v>
      </c>
      <c r="D17" s="36">
        <v>94.26</v>
      </c>
      <c r="E17" s="36"/>
    </row>
    <row r="18" s="26" customFormat="1" ht="23.1" customHeight="1" spans="1:5">
      <c r="A18" s="33" t="s">
        <v>324</v>
      </c>
      <c r="B18" s="33" t="s">
        <v>269</v>
      </c>
      <c r="C18" s="34">
        <v>366.59</v>
      </c>
      <c r="D18" s="34"/>
      <c r="E18" s="34">
        <v>366.59</v>
      </c>
    </row>
    <row r="19" s="26" customFormat="1" ht="23.1" customHeight="1" spans="1:5">
      <c r="A19" s="35" t="s">
        <v>325</v>
      </c>
      <c r="B19" s="35" t="s">
        <v>326</v>
      </c>
      <c r="C19" s="36">
        <v>4</v>
      </c>
      <c r="D19" s="36"/>
      <c r="E19" s="36">
        <v>4</v>
      </c>
    </row>
    <row r="20" s="26" customFormat="1" ht="23.1" customHeight="1" spans="1:5">
      <c r="A20" s="35" t="s">
        <v>327</v>
      </c>
      <c r="B20" s="35" t="s">
        <v>328</v>
      </c>
      <c r="C20" s="36">
        <v>0</v>
      </c>
      <c r="D20" s="36"/>
      <c r="E20" s="36">
        <v>0</v>
      </c>
    </row>
    <row r="21" s="26" customFormat="1" ht="23.1" customHeight="1" spans="1:5">
      <c r="A21" s="35" t="s">
        <v>329</v>
      </c>
      <c r="B21" s="35" t="s">
        <v>330</v>
      </c>
      <c r="C21" s="36">
        <v>0</v>
      </c>
      <c r="D21" s="36"/>
      <c r="E21" s="36">
        <v>0</v>
      </c>
    </row>
    <row r="22" s="26" customFormat="1" ht="23.1" customHeight="1" spans="1:5">
      <c r="A22" s="35" t="s">
        <v>331</v>
      </c>
      <c r="B22" s="35" t="s">
        <v>332</v>
      </c>
      <c r="C22" s="36">
        <v>0</v>
      </c>
      <c r="D22" s="36"/>
      <c r="E22" s="36">
        <v>0</v>
      </c>
    </row>
    <row r="23" s="26" customFormat="1" ht="23.1" customHeight="1" spans="1:5">
      <c r="A23" s="35" t="s">
        <v>333</v>
      </c>
      <c r="B23" s="35" t="s">
        <v>334</v>
      </c>
      <c r="C23" s="36">
        <v>0</v>
      </c>
      <c r="D23" s="36"/>
      <c r="E23" s="36">
        <v>0</v>
      </c>
    </row>
    <row r="24" s="26" customFormat="1" ht="23.1" customHeight="1" spans="1:5">
      <c r="A24" s="35" t="s">
        <v>335</v>
      </c>
      <c r="B24" s="35" t="s">
        <v>336</v>
      </c>
      <c r="C24" s="36">
        <v>21.12</v>
      </c>
      <c r="D24" s="36"/>
      <c r="E24" s="36">
        <v>21.12</v>
      </c>
    </row>
    <row r="25" s="26" customFormat="1" ht="23.1" customHeight="1" spans="1:5">
      <c r="A25" s="35" t="s">
        <v>337</v>
      </c>
      <c r="B25" s="35" t="s">
        <v>338</v>
      </c>
      <c r="C25" s="36">
        <v>0</v>
      </c>
      <c r="D25" s="36"/>
      <c r="E25" s="36">
        <v>0</v>
      </c>
    </row>
    <row r="26" s="26" customFormat="1" ht="23.1" customHeight="1" spans="1:5">
      <c r="A26" s="35" t="s">
        <v>339</v>
      </c>
      <c r="B26" s="35" t="s">
        <v>340</v>
      </c>
      <c r="C26" s="36">
        <v>250.6</v>
      </c>
      <c r="D26" s="36"/>
      <c r="E26" s="36">
        <v>250.6</v>
      </c>
    </row>
    <row r="27" s="26" customFormat="1" ht="23.1" customHeight="1" spans="1:5">
      <c r="A27" s="35" t="s">
        <v>341</v>
      </c>
      <c r="B27" s="35" t="s">
        <v>342</v>
      </c>
      <c r="C27" s="36">
        <v>0</v>
      </c>
      <c r="D27" s="36"/>
      <c r="E27" s="36">
        <v>0</v>
      </c>
    </row>
    <row r="28" s="26" customFormat="1" ht="23.1" customHeight="1" spans="1:5">
      <c r="A28" s="35" t="s">
        <v>343</v>
      </c>
      <c r="B28" s="35" t="s">
        <v>344</v>
      </c>
      <c r="C28" s="36">
        <v>0</v>
      </c>
      <c r="D28" s="36"/>
      <c r="E28" s="36">
        <v>0</v>
      </c>
    </row>
    <row r="29" s="26" customFormat="1" ht="23.1" customHeight="1" spans="1:5">
      <c r="A29" s="35" t="s">
        <v>345</v>
      </c>
      <c r="B29" s="35" t="s">
        <v>346</v>
      </c>
      <c r="C29" s="36">
        <v>23.56</v>
      </c>
      <c r="D29" s="36"/>
      <c r="E29" s="36">
        <v>23.56</v>
      </c>
    </row>
    <row r="30" s="26" customFormat="1" ht="23.1" customHeight="1" spans="1:5">
      <c r="A30" s="35" t="s">
        <v>347</v>
      </c>
      <c r="B30" s="35" t="s">
        <v>348</v>
      </c>
      <c r="C30" s="36">
        <v>0</v>
      </c>
      <c r="D30" s="36"/>
      <c r="E30" s="36">
        <v>0</v>
      </c>
    </row>
    <row r="31" s="26" customFormat="1" ht="23.1" customHeight="1" spans="1:5">
      <c r="A31" s="35" t="s">
        <v>349</v>
      </c>
      <c r="B31" s="35" t="s">
        <v>350</v>
      </c>
      <c r="C31" s="36">
        <v>15.71</v>
      </c>
      <c r="D31" s="36"/>
      <c r="E31" s="36">
        <v>15.71</v>
      </c>
    </row>
    <row r="32" s="26" customFormat="1" ht="23.1" customHeight="1" spans="1:5">
      <c r="A32" s="35" t="s">
        <v>351</v>
      </c>
      <c r="B32" s="35" t="s">
        <v>352</v>
      </c>
      <c r="C32" s="36">
        <v>51.6</v>
      </c>
      <c r="D32" s="36"/>
      <c r="E32" s="36">
        <v>51.6</v>
      </c>
    </row>
    <row r="33" s="26" customFormat="1" ht="23.1" customHeight="1" spans="1:5">
      <c r="A33" s="35" t="s">
        <v>353</v>
      </c>
      <c r="B33" s="35" t="s">
        <v>354</v>
      </c>
      <c r="C33" s="36">
        <v>0</v>
      </c>
      <c r="D33" s="36"/>
      <c r="E33" s="36">
        <v>0</v>
      </c>
    </row>
    <row r="34" s="26" customFormat="1" ht="23.1" customHeight="1" spans="1:5">
      <c r="A34" s="35" t="s">
        <v>355</v>
      </c>
      <c r="B34" s="35" t="s">
        <v>356</v>
      </c>
      <c r="C34" s="36">
        <v>0</v>
      </c>
      <c r="D34" s="36"/>
      <c r="E34" s="36">
        <v>0</v>
      </c>
    </row>
    <row r="35" s="26" customFormat="1" ht="19.9" customHeight="1" spans="1:5">
      <c r="A35" s="37" t="s">
        <v>136</v>
      </c>
      <c r="B35" s="37"/>
      <c r="C35" s="34">
        <v>1664.44</v>
      </c>
      <c r="D35" s="34">
        <v>756.45</v>
      </c>
      <c r="E35" s="34">
        <v>366.59</v>
      </c>
    </row>
    <row r="36" s="26" customFormat="1" ht="14.25" customHeight="1" spans="1:5">
      <c r="A36" s="38" t="s">
        <v>357</v>
      </c>
      <c r="B36" s="38"/>
      <c r="C36" s="38"/>
      <c r="D36" s="38"/>
      <c r="E36" s="38"/>
    </row>
  </sheetData>
  <mergeCells count="6">
    <mergeCell ref="A2:E2"/>
    <mergeCell ref="A3:D3"/>
    <mergeCell ref="A4:B4"/>
    <mergeCell ref="C4:E4"/>
    <mergeCell ref="A35:B35"/>
    <mergeCell ref="A36:B36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5" zoomScaleNormal="115" workbookViewId="0">
      <selection activeCell="A2" sqref="A2:N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customFormat="1" ht="14.3" customHeight="1" spans="1:14">
      <c r="A1" s="1"/>
      <c r="M1" s="15" t="s">
        <v>358</v>
      </c>
      <c r="N1" s="15"/>
    </row>
    <row r="2" customFormat="1" ht="39.1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customFormat="1" ht="19.55" customHeight="1" spans="1:14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customFormat="1" ht="36.9" customHeight="1" spans="1:14">
      <c r="A4" s="11" t="s">
        <v>158</v>
      </c>
      <c r="B4" s="11"/>
      <c r="C4" s="11"/>
      <c r="D4" s="11" t="s">
        <v>218</v>
      </c>
      <c r="E4" s="11" t="s">
        <v>219</v>
      </c>
      <c r="F4" s="11" t="s">
        <v>245</v>
      </c>
      <c r="G4" s="11" t="s">
        <v>221</v>
      </c>
      <c r="H4" s="11"/>
      <c r="I4" s="11"/>
      <c r="J4" s="11"/>
      <c r="K4" s="11"/>
      <c r="L4" s="11" t="s">
        <v>225</v>
      </c>
      <c r="M4" s="11"/>
      <c r="N4" s="11"/>
    </row>
    <row r="5" customFormat="1" ht="34.65" customHeight="1" spans="1:14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136</v>
      </c>
      <c r="H5" s="11" t="s">
        <v>359</v>
      </c>
      <c r="I5" s="11" t="s">
        <v>360</v>
      </c>
      <c r="J5" s="11" t="s">
        <v>361</v>
      </c>
      <c r="K5" s="11" t="s">
        <v>362</v>
      </c>
      <c r="L5" s="11" t="s">
        <v>136</v>
      </c>
      <c r="M5" s="11" t="s">
        <v>246</v>
      </c>
      <c r="N5" s="11" t="s">
        <v>363</v>
      </c>
    </row>
    <row r="6" customFormat="1" ht="19.9" customHeight="1" spans="1:14">
      <c r="A6" s="14"/>
      <c r="B6" s="14"/>
      <c r="C6" s="14"/>
      <c r="D6" s="14"/>
      <c r="E6" s="14" t="s">
        <v>136</v>
      </c>
      <c r="F6" s="25">
        <f>F7</f>
        <v>1205.38</v>
      </c>
      <c r="G6" s="25">
        <f>G7</f>
        <v>1205.38</v>
      </c>
      <c r="H6" s="25">
        <f>H7</f>
        <v>815.01</v>
      </c>
      <c r="I6" s="25">
        <f>I7</f>
        <v>296.11</v>
      </c>
      <c r="J6" s="25">
        <f>J7</f>
        <v>94.26</v>
      </c>
      <c r="K6" s="25"/>
      <c r="L6" s="25"/>
      <c r="M6" s="25"/>
      <c r="N6" s="25"/>
    </row>
    <row r="7" customFormat="1" ht="19.9" customHeight="1" spans="1:14">
      <c r="A7" s="14"/>
      <c r="B7" s="14"/>
      <c r="C7" s="14"/>
      <c r="D7" s="12" t="s">
        <v>154</v>
      </c>
      <c r="E7" s="12" t="s">
        <v>155</v>
      </c>
      <c r="F7" s="25">
        <f>F8</f>
        <v>1205.38</v>
      </c>
      <c r="G7" s="25">
        <f>G8</f>
        <v>1205.38</v>
      </c>
      <c r="H7" s="25">
        <f>H8</f>
        <v>815.01</v>
      </c>
      <c r="I7" s="25">
        <f>I8</f>
        <v>296.11</v>
      </c>
      <c r="J7" s="25">
        <f>J8</f>
        <v>94.26</v>
      </c>
      <c r="K7" s="25"/>
      <c r="L7" s="25"/>
      <c r="M7" s="25"/>
      <c r="N7" s="25"/>
    </row>
    <row r="8" customFormat="1" ht="19.9" customHeight="1" spans="1:14">
      <c r="A8" s="14"/>
      <c r="B8" s="14"/>
      <c r="C8" s="14"/>
      <c r="D8" s="18" t="s">
        <v>169</v>
      </c>
      <c r="E8" s="18" t="s">
        <v>156</v>
      </c>
      <c r="F8" s="25">
        <f>SUM(F9:F16)</f>
        <v>1205.38</v>
      </c>
      <c r="G8" s="25">
        <f>SUM(G9:G16)</f>
        <v>1205.38</v>
      </c>
      <c r="H8" s="25">
        <f>SUM(H9:H16)</f>
        <v>815.01</v>
      </c>
      <c r="I8" s="25">
        <f>SUM(I9:I16)</f>
        <v>296.11</v>
      </c>
      <c r="J8" s="25">
        <f>SUM(J9:J16)</f>
        <v>94.26</v>
      </c>
      <c r="K8" s="25"/>
      <c r="L8" s="25"/>
      <c r="M8" s="25"/>
      <c r="N8" s="25"/>
    </row>
    <row r="9" customFormat="1" ht="19.9" customHeight="1" spans="1:14">
      <c r="A9" s="21" t="s">
        <v>171</v>
      </c>
      <c r="B9" s="21" t="s">
        <v>174</v>
      </c>
      <c r="C9" s="21" t="s">
        <v>177</v>
      </c>
      <c r="D9" s="17" t="s">
        <v>364</v>
      </c>
      <c r="E9" s="5" t="s">
        <v>236</v>
      </c>
      <c r="F9" s="23">
        <v>815.01</v>
      </c>
      <c r="G9" s="23">
        <f>H9+I9+J9+K9</f>
        <v>815.01</v>
      </c>
      <c r="H9" s="23">
        <f>501.66+70.4+213.4+29.56-0.01</f>
        <v>815.01</v>
      </c>
      <c r="I9" s="19"/>
      <c r="J9" s="19"/>
      <c r="K9" s="19"/>
      <c r="L9" s="6"/>
      <c r="M9" s="19"/>
      <c r="N9" s="19"/>
    </row>
    <row r="10" customFormat="1" ht="19.9" customHeight="1" spans="1:14">
      <c r="A10" s="21" t="s">
        <v>180</v>
      </c>
      <c r="B10" s="21" t="s">
        <v>183</v>
      </c>
      <c r="C10" s="21" t="s">
        <v>183</v>
      </c>
      <c r="D10" s="17" t="s">
        <v>364</v>
      </c>
      <c r="E10" s="5" t="s">
        <v>237</v>
      </c>
      <c r="F10" s="6">
        <v>125.67</v>
      </c>
      <c r="G10" s="23">
        <f t="shared" ref="G10:G16" si="0">H10+I10+J10+K10</f>
        <v>125.67</v>
      </c>
      <c r="H10" s="19"/>
      <c r="I10" s="23">
        <v>125.67</v>
      </c>
      <c r="J10" s="19"/>
      <c r="K10" s="19"/>
      <c r="L10" s="6"/>
      <c r="M10" s="19"/>
      <c r="N10" s="19"/>
    </row>
    <row r="11" customFormat="1" ht="19.9" customHeight="1" spans="1:14">
      <c r="A11" s="21" t="s">
        <v>180</v>
      </c>
      <c r="B11" s="21" t="s">
        <v>183</v>
      </c>
      <c r="C11" s="21" t="s">
        <v>188</v>
      </c>
      <c r="D11" s="17" t="s">
        <v>364</v>
      </c>
      <c r="E11" s="5" t="s">
        <v>238</v>
      </c>
      <c r="F11" s="6">
        <v>62.84</v>
      </c>
      <c r="G11" s="23">
        <f t="shared" si="0"/>
        <v>62.84</v>
      </c>
      <c r="H11" s="19"/>
      <c r="I11" s="23">
        <v>62.84</v>
      </c>
      <c r="J11" s="19"/>
      <c r="K11" s="19"/>
      <c r="L11" s="6"/>
      <c r="M11" s="19"/>
      <c r="N11" s="19"/>
    </row>
    <row r="12" customFormat="1" ht="19.9" customHeight="1" spans="1:14">
      <c r="A12" s="21" t="s">
        <v>180</v>
      </c>
      <c r="B12" s="21" t="s">
        <v>191</v>
      </c>
      <c r="C12" s="21" t="s">
        <v>177</v>
      </c>
      <c r="D12" s="17" t="s">
        <v>364</v>
      </c>
      <c r="E12" s="5" t="s">
        <v>239</v>
      </c>
      <c r="F12" s="6">
        <v>4.18</v>
      </c>
      <c r="G12" s="23">
        <f t="shared" si="0"/>
        <v>4.18</v>
      </c>
      <c r="H12" s="19"/>
      <c r="I12" s="23">
        <v>4.18</v>
      </c>
      <c r="J12" s="19"/>
      <c r="K12" s="19"/>
      <c r="L12" s="6"/>
      <c r="M12" s="19"/>
      <c r="N12" s="19"/>
    </row>
    <row r="13" customFormat="1" ht="19.9" customHeight="1" spans="1:14">
      <c r="A13" s="21" t="s">
        <v>180</v>
      </c>
      <c r="B13" s="21" t="s">
        <v>191</v>
      </c>
      <c r="C13" s="21" t="s">
        <v>196</v>
      </c>
      <c r="D13" s="17" t="s">
        <v>364</v>
      </c>
      <c r="E13" s="5" t="s">
        <v>240</v>
      </c>
      <c r="F13" s="6">
        <v>7.85</v>
      </c>
      <c r="G13" s="23">
        <f t="shared" si="0"/>
        <v>7.85</v>
      </c>
      <c r="H13" s="19"/>
      <c r="I13" s="23">
        <v>7.85</v>
      </c>
      <c r="J13" s="19"/>
      <c r="K13" s="19"/>
      <c r="L13" s="6"/>
      <c r="M13" s="19"/>
      <c r="N13" s="19"/>
    </row>
    <row r="14" customFormat="1" ht="19.9" customHeight="1" spans="1:14">
      <c r="A14" s="21" t="s">
        <v>199</v>
      </c>
      <c r="B14" s="21" t="s">
        <v>202</v>
      </c>
      <c r="C14" s="21" t="s">
        <v>177</v>
      </c>
      <c r="D14" s="17" t="s">
        <v>364</v>
      </c>
      <c r="E14" s="5" t="s">
        <v>241</v>
      </c>
      <c r="F14" s="6">
        <v>90.27</v>
      </c>
      <c r="G14" s="23">
        <f t="shared" si="0"/>
        <v>90.27</v>
      </c>
      <c r="H14" s="19"/>
      <c r="I14" s="23">
        <v>90.27</v>
      </c>
      <c r="J14" s="19"/>
      <c r="K14" s="19"/>
      <c r="L14" s="6"/>
      <c r="M14" s="19"/>
      <c r="N14" s="19"/>
    </row>
    <row r="15" customFormat="1" ht="19.9" customHeight="1" spans="1:14">
      <c r="A15" s="21" t="s">
        <v>199</v>
      </c>
      <c r="B15" s="21" t="s">
        <v>202</v>
      </c>
      <c r="C15" s="21" t="s">
        <v>207</v>
      </c>
      <c r="D15" s="17" t="s">
        <v>364</v>
      </c>
      <c r="E15" s="5" t="s">
        <v>242</v>
      </c>
      <c r="F15" s="6">
        <v>5.3</v>
      </c>
      <c r="G15" s="23">
        <f t="shared" si="0"/>
        <v>5.3</v>
      </c>
      <c r="H15" s="19"/>
      <c r="I15" s="23">
        <f>1.37+3.93</f>
        <v>5.3</v>
      </c>
      <c r="J15" s="19"/>
      <c r="K15" s="19"/>
      <c r="L15" s="6"/>
      <c r="M15" s="19"/>
      <c r="N15" s="19"/>
    </row>
    <row r="16" customFormat="1" ht="19.9" customHeight="1" spans="1:14">
      <c r="A16" s="21" t="s">
        <v>210</v>
      </c>
      <c r="B16" s="21" t="s">
        <v>196</v>
      </c>
      <c r="C16" s="21" t="s">
        <v>177</v>
      </c>
      <c r="D16" s="17" t="s">
        <v>364</v>
      </c>
      <c r="E16" s="5" t="s">
        <v>243</v>
      </c>
      <c r="F16" s="6">
        <v>94.26</v>
      </c>
      <c r="G16" s="23">
        <f t="shared" si="0"/>
        <v>94.26</v>
      </c>
      <c r="H16" s="19"/>
      <c r="I16" s="23"/>
      <c r="J16" s="23">
        <v>94.26</v>
      </c>
      <c r="K16" s="19"/>
      <c r="L16" s="6"/>
      <c r="M16" s="19"/>
      <c r="N16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15" zoomScaleNormal="115" workbookViewId="0">
      <selection activeCell="A2" sqref="A2:V2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customFormat="1" ht="14.3" customHeight="1" spans="1:22">
      <c r="A1" s="1"/>
      <c r="U1" s="15" t="s">
        <v>365</v>
      </c>
      <c r="V1" s="15"/>
    </row>
    <row r="2" customFormat="1" ht="43.7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customFormat="1" ht="21.1" customHeight="1" spans="1:22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32</v>
      </c>
      <c r="V3" s="8"/>
    </row>
    <row r="4" customFormat="1" ht="23.35" customHeight="1" spans="1:22">
      <c r="A4" s="11" t="s">
        <v>158</v>
      </c>
      <c r="B4" s="11"/>
      <c r="C4" s="11"/>
      <c r="D4" s="11" t="s">
        <v>218</v>
      </c>
      <c r="E4" s="11" t="s">
        <v>219</v>
      </c>
      <c r="F4" s="11" t="s">
        <v>245</v>
      </c>
      <c r="G4" s="11" t="s">
        <v>366</v>
      </c>
      <c r="H4" s="11"/>
      <c r="I4" s="11"/>
      <c r="J4" s="11"/>
      <c r="K4" s="11"/>
      <c r="L4" s="11" t="s">
        <v>367</v>
      </c>
      <c r="M4" s="11"/>
      <c r="N4" s="11"/>
      <c r="O4" s="11"/>
      <c r="P4" s="11"/>
      <c r="Q4" s="11"/>
      <c r="R4" s="11" t="s">
        <v>361</v>
      </c>
      <c r="S4" s="11" t="s">
        <v>368</v>
      </c>
      <c r="T4" s="11"/>
      <c r="U4" s="11"/>
      <c r="V4" s="11"/>
    </row>
    <row r="5" customFormat="1" ht="48.95" customHeight="1" spans="1:22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136</v>
      </c>
      <c r="H5" s="11" t="s">
        <v>369</v>
      </c>
      <c r="I5" s="11" t="s">
        <v>370</v>
      </c>
      <c r="J5" s="11" t="s">
        <v>371</v>
      </c>
      <c r="K5" s="11" t="s">
        <v>372</v>
      </c>
      <c r="L5" s="11" t="s">
        <v>136</v>
      </c>
      <c r="M5" s="11" t="s">
        <v>373</v>
      </c>
      <c r="N5" s="11" t="s">
        <v>374</v>
      </c>
      <c r="O5" s="11" t="s">
        <v>375</v>
      </c>
      <c r="P5" s="11" t="s">
        <v>376</v>
      </c>
      <c r="Q5" s="11" t="s">
        <v>377</v>
      </c>
      <c r="R5" s="11"/>
      <c r="S5" s="11" t="s">
        <v>136</v>
      </c>
      <c r="T5" s="11" t="s">
        <v>378</v>
      </c>
      <c r="U5" s="11" t="s">
        <v>379</v>
      </c>
      <c r="V5" s="11" t="s">
        <v>362</v>
      </c>
    </row>
    <row r="6" customFormat="1" ht="19.9" customHeight="1" spans="1:22">
      <c r="A6" s="14"/>
      <c r="B6" s="14"/>
      <c r="C6" s="14"/>
      <c r="D6" s="14"/>
      <c r="E6" s="14" t="s">
        <v>136</v>
      </c>
      <c r="F6" s="13">
        <f t="shared" ref="F6:K6" si="0">F7</f>
        <v>1205.38</v>
      </c>
      <c r="G6" s="13">
        <f t="shared" si="0"/>
        <v>815.02</v>
      </c>
      <c r="H6" s="13">
        <f t="shared" si="0"/>
        <v>501.66</v>
      </c>
      <c r="I6" s="13">
        <f t="shared" si="0"/>
        <v>70.4</v>
      </c>
      <c r="J6" s="13">
        <f t="shared" ref="J6:R6" si="1">J7</f>
        <v>29.56</v>
      </c>
      <c r="K6" s="13">
        <f t="shared" si="1"/>
        <v>213.4</v>
      </c>
      <c r="L6" s="13">
        <f t="shared" si="1"/>
        <v>296.11</v>
      </c>
      <c r="M6" s="13">
        <f t="shared" si="1"/>
        <v>125.67</v>
      </c>
      <c r="N6" s="13">
        <f t="shared" si="1"/>
        <v>62.84</v>
      </c>
      <c r="O6" s="13">
        <f t="shared" si="1"/>
        <v>90.27</v>
      </c>
      <c r="P6" s="13">
        <f t="shared" si="1"/>
        <v>7.85</v>
      </c>
      <c r="Q6" s="13">
        <f t="shared" si="1"/>
        <v>9.48</v>
      </c>
      <c r="R6" s="13">
        <f t="shared" si="1"/>
        <v>94.26</v>
      </c>
      <c r="S6" s="13"/>
      <c r="T6" s="13"/>
      <c r="U6" s="13"/>
      <c r="V6" s="13"/>
    </row>
    <row r="7" customFormat="1" ht="19.9" customHeight="1" spans="1:22">
      <c r="A7" s="14"/>
      <c r="B7" s="14"/>
      <c r="C7" s="14"/>
      <c r="D7" s="12" t="s">
        <v>154</v>
      </c>
      <c r="E7" s="12" t="s">
        <v>155</v>
      </c>
      <c r="F7" s="13">
        <f t="shared" ref="F7:K7" si="2">F8</f>
        <v>1205.38</v>
      </c>
      <c r="G7" s="13">
        <f t="shared" si="2"/>
        <v>815.02</v>
      </c>
      <c r="H7" s="13">
        <f t="shared" si="2"/>
        <v>501.66</v>
      </c>
      <c r="I7" s="13">
        <f t="shared" si="2"/>
        <v>70.4</v>
      </c>
      <c r="J7" s="13">
        <f t="shared" ref="J7:R7" si="3">J8</f>
        <v>29.56</v>
      </c>
      <c r="K7" s="13">
        <f t="shared" si="3"/>
        <v>213.4</v>
      </c>
      <c r="L7" s="13">
        <f t="shared" si="3"/>
        <v>296.11</v>
      </c>
      <c r="M7" s="13">
        <f t="shared" si="3"/>
        <v>125.67</v>
      </c>
      <c r="N7" s="13">
        <f t="shared" si="3"/>
        <v>62.84</v>
      </c>
      <c r="O7" s="13">
        <f t="shared" si="3"/>
        <v>90.27</v>
      </c>
      <c r="P7" s="13">
        <f t="shared" si="3"/>
        <v>7.85</v>
      </c>
      <c r="Q7" s="13">
        <f t="shared" si="3"/>
        <v>9.48</v>
      </c>
      <c r="R7" s="13">
        <f t="shared" si="3"/>
        <v>94.26</v>
      </c>
      <c r="S7" s="13"/>
      <c r="T7" s="13"/>
      <c r="U7" s="13"/>
      <c r="V7" s="13"/>
    </row>
    <row r="8" customFormat="1" ht="19.9" customHeight="1" spans="1:22">
      <c r="A8" s="14"/>
      <c r="B8" s="14"/>
      <c r="C8" s="14"/>
      <c r="D8" s="18" t="s">
        <v>169</v>
      </c>
      <c r="E8" s="18" t="s">
        <v>156</v>
      </c>
      <c r="F8" s="13">
        <f t="shared" ref="F8:K8" si="4">SUM(F9:F16)</f>
        <v>1205.38</v>
      </c>
      <c r="G8" s="13">
        <f t="shared" si="4"/>
        <v>815.02</v>
      </c>
      <c r="H8" s="13">
        <f t="shared" si="4"/>
        <v>501.66</v>
      </c>
      <c r="I8" s="13">
        <f t="shared" si="4"/>
        <v>70.4</v>
      </c>
      <c r="J8" s="13">
        <f t="shared" ref="J8:R8" si="5">SUM(J9:J16)</f>
        <v>29.56</v>
      </c>
      <c r="K8" s="13">
        <f t="shared" si="5"/>
        <v>213.4</v>
      </c>
      <c r="L8" s="13">
        <f t="shared" si="5"/>
        <v>296.11</v>
      </c>
      <c r="M8" s="13">
        <f t="shared" si="5"/>
        <v>125.67</v>
      </c>
      <c r="N8" s="13">
        <f t="shared" si="5"/>
        <v>62.84</v>
      </c>
      <c r="O8" s="13">
        <f t="shared" si="5"/>
        <v>90.27</v>
      </c>
      <c r="P8" s="13">
        <f t="shared" si="5"/>
        <v>7.85</v>
      </c>
      <c r="Q8" s="13">
        <f t="shared" si="5"/>
        <v>9.48</v>
      </c>
      <c r="R8" s="13">
        <f t="shared" si="5"/>
        <v>94.26</v>
      </c>
      <c r="S8" s="13"/>
      <c r="T8" s="13"/>
      <c r="U8" s="13"/>
      <c r="V8" s="13"/>
    </row>
    <row r="9" customFormat="1" ht="19.9" customHeight="1" spans="1:22">
      <c r="A9" s="21" t="s">
        <v>171</v>
      </c>
      <c r="B9" s="21" t="s">
        <v>174</v>
      </c>
      <c r="C9" s="21" t="s">
        <v>177</v>
      </c>
      <c r="D9" s="17" t="s">
        <v>364</v>
      </c>
      <c r="E9" s="5" t="s">
        <v>236</v>
      </c>
      <c r="F9" s="6">
        <v>815.01</v>
      </c>
      <c r="G9" s="19">
        <f>H9+I9+J9+K9</f>
        <v>815.02</v>
      </c>
      <c r="H9" s="19">
        <v>501.66</v>
      </c>
      <c r="I9" s="19">
        <v>70.4</v>
      </c>
      <c r="J9" s="19">
        <v>29.56</v>
      </c>
      <c r="K9" s="19">
        <v>213.4</v>
      </c>
      <c r="L9" s="6"/>
      <c r="M9" s="19"/>
      <c r="N9" s="19"/>
      <c r="O9" s="19"/>
      <c r="P9" s="19"/>
      <c r="Q9" s="19"/>
      <c r="R9" s="19"/>
      <c r="S9" s="6"/>
      <c r="T9" s="19"/>
      <c r="U9" s="19"/>
      <c r="V9" s="19"/>
    </row>
    <row r="10" customFormat="1" ht="19.9" customHeight="1" spans="1:22">
      <c r="A10" s="21" t="s">
        <v>180</v>
      </c>
      <c r="B10" s="21" t="s">
        <v>183</v>
      </c>
      <c r="C10" s="21" t="s">
        <v>183</v>
      </c>
      <c r="D10" s="17" t="s">
        <v>364</v>
      </c>
      <c r="E10" s="5" t="s">
        <v>237</v>
      </c>
      <c r="F10" s="6">
        <v>125.67</v>
      </c>
      <c r="G10" s="19"/>
      <c r="H10" s="19"/>
      <c r="I10" s="19"/>
      <c r="J10" s="19"/>
      <c r="K10" s="19"/>
      <c r="L10" s="6">
        <f t="shared" ref="L10:L15" si="6">SUM(M10:Q10)</f>
        <v>125.67</v>
      </c>
      <c r="M10" s="6">
        <v>125.67</v>
      </c>
      <c r="N10" s="19"/>
      <c r="O10" s="19"/>
      <c r="P10" s="19"/>
      <c r="Q10" s="19"/>
      <c r="R10" s="19"/>
      <c r="S10" s="6"/>
      <c r="T10" s="19"/>
      <c r="U10" s="19"/>
      <c r="V10" s="19"/>
    </row>
    <row r="11" customFormat="1" ht="19.9" customHeight="1" spans="1:22">
      <c r="A11" s="21" t="s">
        <v>180</v>
      </c>
      <c r="B11" s="21" t="s">
        <v>183</v>
      </c>
      <c r="C11" s="21" t="s">
        <v>188</v>
      </c>
      <c r="D11" s="17" t="s">
        <v>364</v>
      </c>
      <c r="E11" s="5" t="s">
        <v>238</v>
      </c>
      <c r="F11" s="6">
        <v>62.84</v>
      </c>
      <c r="G11" s="19"/>
      <c r="H11" s="19"/>
      <c r="I11" s="19"/>
      <c r="J11" s="19"/>
      <c r="K11" s="19"/>
      <c r="L11" s="6">
        <f t="shared" si="6"/>
        <v>62.84</v>
      </c>
      <c r="M11" s="19"/>
      <c r="N11" s="6">
        <v>62.84</v>
      </c>
      <c r="O11" s="19"/>
      <c r="P11" s="19"/>
      <c r="Q11" s="19"/>
      <c r="R11" s="19"/>
      <c r="S11" s="6"/>
      <c r="T11" s="19"/>
      <c r="U11" s="19"/>
      <c r="V11" s="19"/>
    </row>
    <row r="12" customFormat="1" ht="19.9" customHeight="1" spans="1:22">
      <c r="A12" s="21" t="s">
        <v>180</v>
      </c>
      <c r="B12" s="21" t="s">
        <v>191</v>
      </c>
      <c r="C12" s="21" t="s">
        <v>177</v>
      </c>
      <c r="D12" s="17" t="s">
        <v>364</v>
      </c>
      <c r="E12" s="5" t="s">
        <v>239</v>
      </c>
      <c r="F12" s="6">
        <v>4.18</v>
      </c>
      <c r="G12" s="19"/>
      <c r="H12" s="19"/>
      <c r="I12" s="19"/>
      <c r="J12" s="19"/>
      <c r="K12" s="19"/>
      <c r="L12" s="6">
        <f t="shared" si="6"/>
        <v>4.18</v>
      </c>
      <c r="M12" s="19"/>
      <c r="N12" s="19"/>
      <c r="O12" s="19"/>
      <c r="P12" s="19"/>
      <c r="Q12" s="6">
        <v>4.18</v>
      </c>
      <c r="R12" s="19"/>
      <c r="S12" s="6"/>
      <c r="T12" s="19"/>
      <c r="U12" s="19"/>
      <c r="V12" s="19"/>
    </row>
    <row r="13" customFormat="1" ht="19.9" customHeight="1" spans="1:22">
      <c r="A13" s="21" t="s">
        <v>180</v>
      </c>
      <c r="B13" s="21" t="s">
        <v>191</v>
      </c>
      <c r="C13" s="21" t="s">
        <v>196</v>
      </c>
      <c r="D13" s="17" t="s">
        <v>364</v>
      </c>
      <c r="E13" s="5" t="s">
        <v>240</v>
      </c>
      <c r="F13" s="6">
        <v>7.85</v>
      </c>
      <c r="G13" s="19"/>
      <c r="H13" s="19"/>
      <c r="I13" s="19"/>
      <c r="J13" s="19"/>
      <c r="K13" s="19"/>
      <c r="L13" s="6">
        <f t="shared" si="6"/>
        <v>7.85</v>
      </c>
      <c r="M13" s="19"/>
      <c r="N13" s="19"/>
      <c r="O13" s="19"/>
      <c r="P13" s="6">
        <v>7.85</v>
      </c>
      <c r="Q13" s="19"/>
      <c r="R13" s="19"/>
      <c r="S13" s="6"/>
      <c r="T13" s="19"/>
      <c r="U13" s="19"/>
      <c r="V13" s="19"/>
    </row>
    <row r="14" customFormat="1" ht="19.9" customHeight="1" spans="1:22">
      <c r="A14" s="21" t="s">
        <v>199</v>
      </c>
      <c r="B14" s="21" t="s">
        <v>202</v>
      </c>
      <c r="C14" s="21" t="s">
        <v>177</v>
      </c>
      <c r="D14" s="17" t="s">
        <v>364</v>
      </c>
      <c r="E14" s="5" t="s">
        <v>241</v>
      </c>
      <c r="F14" s="6">
        <v>90.27</v>
      </c>
      <c r="G14" s="19"/>
      <c r="H14" s="19"/>
      <c r="I14" s="19"/>
      <c r="J14" s="19"/>
      <c r="K14" s="19"/>
      <c r="L14" s="6">
        <f t="shared" si="6"/>
        <v>90.27</v>
      </c>
      <c r="M14" s="19"/>
      <c r="N14" s="19"/>
      <c r="O14" s="6">
        <v>90.27</v>
      </c>
      <c r="P14" s="19"/>
      <c r="Q14" s="19"/>
      <c r="R14" s="19"/>
      <c r="S14" s="6"/>
      <c r="T14" s="19"/>
      <c r="U14" s="19"/>
      <c r="V14" s="19"/>
    </row>
    <row r="15" customFormat="1" ht="19.9" customHeight="1" spans="1:22">
      <c r="A15" s="21" t="s">
        <v>199</v>
      </c>
      <c r="B15" s="21" t="s">
        <v>202</v>
      </c>
      <c r="C15" s="21" t="s">
        <v>207</v>
      </c>
      <c r="D15" s="17" t="s">
        <v>364</v>
      </c>
      <c r="E15" s="5" t="s">
        <v>242</v>
      </c>
      <c r="F15" s="6">
        <v>5.3</v>
      </c>
      <c r="G15" s="19"/>
      <c r="H15" s="19"/>
      <c r="I15" s="19"/>
      <c r="J15" s="19"/>
      <c r="K15" s="19"/>
      <c r="L15" s="6">
        <f t="shared" si="6"/>
        <v>5.3</v>
      </c>
      <c r="M15" s="19"/>
      <c r="N15" s="19"/>
      <c r="O15" s="19"/>
      <c r="P15" s="19"/>
      <c r="Q15" s="6">
        <v>5.3</v>
      </c>
      <c r="R15" s="19"/>
      <c r="S15" s="6"/>
      <c r="T15" s="19"/>
      <c r="U15" s="19"/>
      <c r="V15" s="19"/>
    </row>
    <row r="16" customFormat="1" ht="19.9" customHeight="1" spans="1:22">
      <c r="A16" s="21" t="s">
        <v>210</v>
      </c>
      <c r="B16" s="21" t="s">
        <v>196</v>
      </c>
      <c r="C16" s="21" t="s">
        <v>177</v>
      </c>
      <c r="D16" s="17" t="s">
        <v>364</v>
      </c>
      <c r="E16" s="5" t="s">
        <v>243</v>
      </c>
      <c r="F16" s="6">
        <v>94.26</v>
      </c>
      <c r="G16" s="19"/>
      <c r="H16" s="19"/>
      <c r="I16" s="19"/>
      <c r="J16" s="19"/>
      <c r="K16" s="19"/>
      <c r="L16" s="6"/>
      <c r="M16" s="19"/>
      <c r="N16" s="19"/>
      <c r="O16" s="19"/>
      <c r="P16" s="19"/>
      <c r="Q16" s="19"/>
      <c r="R16" s="6">
        <v>94.26</v>
      </c>
      <c r="S16" s="6"/>
      <c r="T16" s="19"/>
      <c r="U16" s="19"/>
      <c r="V16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15" zoomScaleNormal="115" topLeftCell="C1" workbookViewId="0">
      <selection activeCell="F12" sqref="F12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customFormat="1" ht="14.3" customHeight="1" spans="1:11">
      <c r="A1" s="1"/>
      <c r="K1" s="15" t="s">
        <v>380</v>
      </c>
    </row>
    <row r="2" customFormat="1" ht="40.7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customFormat="1" ht="15.8" customHeight="1" spans="1:1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8" t="s">
        <v>32</v>
      </c>
      <c r="K3" s="8"/>
    </row>
    <row r="4" customFormat="1" ht="20.35" customHeight="1" spans="1:11">
      <c r="A4" s="11" t="s">
        <v>158</v>
      </c>
      <c r="B4" s="11"/>
      <c r="C4" s="11"/>
      <c r="D4" s="11" t="s">
        <v>218</v>
      </c>
      <c r="E4" s="11" t="s">
        <v>219</v>
      </c>
      <c r="F4" s="11" t="s">
        <v>381</v>
      </c>
      <c r="G4" s="11" t="s">
        <v>382</v>
      </c>
      <c r="H4" s="11" t="s">
        <v>383</v>
      </c>
      <c r="I4" s="11" t="s">
        <v>384</v>
      </c>
      <c r="J4" s="11" t="s">
        <v>385</v>
      </c>
      <c r="K4" s="11" t="s">
        <v>386</v>
      </c>
    </row>
    <row r="5" customFormat="1" ht="20.35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customFormat="1" ht="19.9" customHeight="1" spans="1:11">
      <c r="A6" s="14"/>
      <c r="B6" s="14"/>
      <c r="C6" s="14"/>
      <c r="D6" s="14"/>
      <c r="E6" s="14" t="s">
        <v>136</v>
      </c>
      <c r="F6" s="13">
        <f>G6+H6+I6+J6</f>
        <v>92.46</v>
      </c>
      <c r="G6" s="13">
        <v>5.01</v>
      </c>
      <c r="H6" s="13"/>
      <c r="I6" s="13"/>
      <c r="J6" s="13">
        <f>J7</f>
        <v>87.45</v>
      </c>
      <c r="K6" s="13">
        <v>0</v>
      </c>
    </row>
    <row r="7" customFormat="1" ht="19.9" customHeight="1" spans="1:11">
      <c r="A7" s="14"/>
      <c r="B7" s="14"/>
      <c r="C7" s="14"/>
      <c r="D7" s="12" t="s">
        <v>154</v>
      </c>
      <c r="E7" s="12" t="s">
        <v>155</v>
      </c>
      <c r="F7" s="13">
        <f>G7+H7+I7+J7</f>
        <v>92.46</v>
      </c>
      <c r="G7" s="13">
        <v>5.01</v>
      </c>
      <c r="H7" s="13"/>
      <c r="I7" s="13"/>
      <c r="J7" s="13">
        <f>J8</f>
        <v>87.45</v>
      </c>
      <c r="K7" s="13">
        <v>0</v>
      </c>
    </row>
    <row r="8" customFormat="1" ht="19.9" customHeight="1" spans="1:11">
      <c r="A8" s="14"/>
      <c r="B8" s="14"/>
      <c r="C8" s="14"/>
      <c r="D8" s="18" t="s">
        <v>169</v>
      </c>
      <c r="E8" s="18" t="s">
        <v>156</v>
      </c>
      <c r="F8" s="13">
        <f>G8+H8+I8+J8</f>
        <v>92.46</v>
      </c>
      <c r="G8" s="13">
        <v>5.01</v>
      </c>
      <c r="H8" s="13"/>
      <c r="I8" s="13"/>
      <c r="J8" s="13">
        <f>J9</f>
        <v>87.45</v>
      </c>
      <c r="K8" s="13">
        <v>0</v>
      </c>
    </row>
    <row r="9" customFormat="1" ht="19.9" customHeight="1" spans="1:11">
      <c r="A9" s="21" t="s">
        <v>171</v>
      </c>
      <c r="B9" s="21" t="s">
        <v>174</v>
      </c>
      <c r="C9" s="21" t="s">
        <v>177</v>
      </c>
      <c r="D9" s="17" t="s">
        <v>364</v>
      </c>
      <c r="E9" s="5" t="s">
        <v>236</v>
      </c>
      <c r="F9" s="6">
        <f>G9+H9+I9+J9</f>
        <v>92.46</v>
      </c>
      <c r="G9" s="19">
        <v>5.01</v>
      </c>
      <c r="H9" s="19"/>
      <c r="I9" s="19"/>
      <c r="J9" s="19">
        <v>87.45</v>
      </c>
      <c r="K9" s="19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L25" sqref="L25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customFormat="1" ht="14.3" customHeight="1" spans="1:18">
      <c r="A1" s="1"/>
      <c r="Q1" s="15" t="s">
        <v>387</v>
      </c>
      <c r="R1" s="15"/>
    </row>
    <row r="2" customFormat="1" ht="35.4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customFormat="1" ht="21.1" customHeight="1" spans="1:18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32</v>
      </c>
      <c r="R3" s="8"/>
    </row>
    <row r="4" customFormat="1" ht="21.1" customHeight="1" spans="1:18">
      <c r="A4" s="11" t="s">
        <v>158</v>
      </c>
      <c r="B4" s="11"/>
      <c r="C4" s="11"/>
      <c r="D4" s="11" t="s">
        <v>218</v>
      </c>
      <c r="E4" s="11" t="s">
        <v>219</v>
      </c>
      <c r="F4" s="11" t="s">
        <v>381</v>
      </c>
      <c r="G4" s="11" t="s">
        <v>388</v>
      </c>
      <c r="H4" s="11" t="s">
        <v>389</v>
      </c>
      <c r="I4" s="11" t="s">
        <v>390</v>
      </c>
      <c r="J4" s="11" t="s">
        <v>391</v>
      </c>
      <c r="K4" s="11" t="s">
        <v>392</v>
      </c>
      <c r="L4" s="11" t="s">
        <v>393</v>
      </c>
      <c r="M4" s="11" t="s">
        <v>394</v>
      </c>
      <c r="N4" s="11" t="s">
        <v>383</v>
      </c>
      <c r="O4" s="11" t="s">
        <v>395</v>
      </c>
      <c r="P4" s="11" t="s">
        <v>396</v>
      </c>
      <c r="Q4" s="11" t="s">
        <v>384</v>
      </c>
      <c r="R4" s="11" t="s">
        <v>386</v>
      </c>
    </row>
    <row r="5" customFormat="1" ht="18.8" customHeight="1" spans="1:18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customFormat="1" ht="19.9" customHeight="1" spans="1:18">
      <c r="A6" s="14"/>
      <c r="B6" s="14"/>
      <c r="C6" s="14"/>
      <c r="D6" s="14"/>
      <c r="E6" s="14" t="s">
        <v>136</v>
      </c>
      <c r="F6" s="13">
        <f>F7</f>
        <v>92.46</v>
      </c>
      <c r="G6" s="13"/>
      <c r="H6" s="13">
        <f>H7</f>
        <v>87.45</v>
      </c>
      <c r="I6" s="13"/>
      <c r="J6" s="13"/>
      <c r="K6" s="13">
        <f>K7</f>
        <v>4.6</v>
      </c>
      <c r="L6" s="13"/>
      <c r="M6" s="13"/>
      <c r="N6" s="13"/>
      <c r="O6" s="13">
        <f>O7</f>
        <v>0.41</v>
      </c>
      <c r="P6" s="13"/>
      <c r="Q6" s="13"/>
      <c r="R6" s="13"/>
    </row>
    <row r="7" customFormat="1" ht="19.9" customHeight="1" spans="1:18">
      <c r="A7" s="14"/>
      <c r="B7" s="14"/>
      <c r="C7" s="14"/>
      <c r="D7" s="12" t="s">
        <v>154</v>
      </c>
      <c r="E7" s="12" t="s">
        <v>155</v>
      </c>
      <c r="F7" s="13">
        <f>F8</f>
        <v>92.46</v>
      </c>
      <c r="G7" s="13"/>
      <c r="H7" s="13">
        <f>H8</f>
        <v>87.45</v>
      </c>
      <c r="I7" s="13"/>
      <c r="J7" s="13"/>
      <c r="K7" s="13">
        <f>K8</f>
        <v>4.6</v>
      </c>
      <c r="L7" s="13"/>
      <c r="M7" s="13"/>
      <c r="N7" s="13"/>
      <c r="O7" s="13">
        <f>O8</f>
        <v>0.41</v>
      </c>
      <c r="P7" s="13"/>
      <c r="Q7" s="13"/>
      <c r="R7" s="13"/>
    </row>
    <row r="8" customFormat="1" ht="19.9" customHeight="1" spans="1:18">
      <c r="A8" s="14"/>
      <c r="B8" s="14"/>
      <c r="C8" s="14"/>
      <c r="D8" s="18" t="s">
        <v>169</v>
      </c>
      <c r="E8" s="18" t="s">
        <v>156</v>
      </c>
      <c r="F8" s="13">
        <f>F9</f>
        <v>92.46</v>
      </c>
      <c r="G8" s="13"/>
      <c r="H8" s="13">
        <f>H9</f>
        <v>87.45</v>
      </c>
      <c r="I8" s="13"/>
      <c r="J8" s="13"/>
      <c r="K8" s="13">
        <f>K9</f>
        <v>4.6</v>
      </c>
      <c r="L8" s="13"/>
      <c r="M8" s="13"/>
      <c r="N8" s="13"/>
      <c r="O8" s="13">
        <f>O9</f>
        <v>0.41</v>
      </c>
      <c r="P8" s="13"/>
      <c r="Q8" s="13"/>
      <c r="R8" s="13"/>
    </row>
    <row r="9" customFormat="1" ht="19.9" customHeight="1" spans="1:18">
      <c r="A9" s="21" t="s">
        <v>171</v>
      </c>
      <c r="B9" s="21" t="s">
        <v>174</v>
      </c>
      <c r="C9" s="21" t="s">
        <v>177</v>
      </c>
      <c r="D9" s="17" t="s">
        <v>364</v>
      </c>
      <c r="E9" s="5" t="s">
        <v>236</v>
      </c>
      <c r="F9" s="6">
        <f>SUM(G9:R9)</f>
        <v>92.46</v>
      </c>
      <c r="G9" s="19"/>
      <c r="H9" s="19">
        <v>87.45</v>
      </c>
      <c r="I9" s="19"/>
      <c r="J9" s="19"/>
      <c r="K9" s="19">
        <v>4.6</v>
      </c>
      <c r="L9" s="19"/>
      <c r="M9" s="19"/>
      <c r="N9" s="19"/>
      <c r="O9" s="19">
        <v>0.41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0" sqref="K10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5" t="s">
        <v>397</v>
      </c>
      <c r="T1" s="15"/>
    </row>
    <row r="2" ht="31.65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1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4.85" customHeight="1" spans="1:20">
      <c r="A4" s="11" t="s">
        <v>158</v>
      </c>
      <c r="B4" s="11"/>
      <c r="C4" s="11"/>
      <c r="D4" s="11" t="s">
        <v>218</v>
      </c>
      <c r="E4" s="11" t="s">
        <v>219</v>
      </c>
      <c r="F4" s="11" t="s">
        <v>381</v>
      </c>
      <c r="G4" s="11" t="s">
        <v>222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225</v>
      </c>
      <c r="S4" s="11"/>
      <c r="T4" s="11"/>
    </row>
    <row r="5" ht="31.65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136</v>
      </c>
      <c r="H5" s="11" t="s">
        <v>398</v>
      </c>
      <c r="I5" s="11" t="s">
        <v>399</v>
      </c>
      <c r="J5" s="11" t="s">
        <v>400</v>
      </c>
      <c r="K5" s="11" t="s">
        <v>401</v>
      </c>
      <c r="L5" s="11" t="s">
        <v>402</v>
      </c>
      <c r="M5" s="11" t="s">
        <v>403</v>
      </c>
      <c r="N5" s="11" t="s">
        <v>404</v>
      </c>
      <c r="O5" s="11" t="s">
        <v>405</v>
      </c>
      <c r="P5" s="11" t="s">
        <v>406</v>
      </c>
      <c r="Q5" s="11" t="s">
        <v>407</v>
      </c>
      <c r="R5" s="11" t="s">
        <v>136</v>
      </c>
      <c r="S5" s="11" t="s">
        <v>269</v>
      </c>
      <c r="T5" s="11" t="s">
        <v>363</v>
      </c>
    </row>
    <row r="6" ht="19.9" customHeight="1" spans="1:20">
      <c r="A6" s="14"/>
      <c r="B6" s="14"/>
      <c r="C6" s="14"/>
      <c r="D6" s="14"/>
      <c r="E6" s="14" t="s">
        <v>136</v>
      </c>
      <c r="F6" s="25">
        <f t="shared" ref="F6:F8" si="0">F7</f>
        <v>366.59</v>
      </c>
      <c r="G6" s="25">
        <f t="shared" ref="G6:G8" si="1">G7</f>
        <v>366.59</v>
      </c>
      <c r="H6" s="25">
        <f>H7</f>
        <v>60.39</v>
      </c>
      <c r="I6" s="25"/>
      <c r="J6" s="25"/>
      <c r="K6" s="25"/>
      <c r="L6" s="25"/>
      <c r="M6" s="25">
        <f t="shared" ref="M6:M8" si="2">M7</f>
        <v>51.6</v>
      </c>
      <c r="N6" s="25"/>
      <c r="O6" s="25"/>
      <c r="P6" s="25"/>
      <c r="Q6" s="25">
        <f t="shared" ref="Q6:Q8" si="3">Q7</f>
        <v>250.6</v>
      </c>
      <c r="R6" s="25"/>
      <c r="S6" s="25"/>
      <c r="T6" s="25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25">
        <f t="shared" si="0"/>
        <v>366.59</v>
      </c>
      <c r="G7" s="25">
        <f t="shared" si="1"/>
        <v>366.59</v>
      </c>
      <c r="H7" s="25">
        <f>H8</f>
        <v>60.39</v>
      </c>
      <c r="I7" s="25"/>
      <c r="J7" s="25"/>
      <c r="K7" s="25"/>
      <c r="L7" s="25"/>
      <c r="M7" s="25">
        <f t="shared" si="2"/>
        <v>51.6</v>
      </c>
      <c r="N7" s="25"/>
      <c r="O7" s="25"/>
      <c r="P7" s="25"/>
      <c r="Q7" s="25">
        <f t="shared" si="3"/>
        <v>250.6</v>
      </c>
      <c r="R7" s="25"/>
      <c r="S7" s="25"/>
      <c r="T7" s="25"/>
    </row>
    <row r="8" ht="19.9" customHeight="1" spans="1:20">
      <c r="A8" s="14"/>
      <c r="B8" s="14"/>
      <c r="C8" s="14"/>
      <c r="D8" s="18" t="s">
        <v>169</v>
      </c>
      <c r="E8" s="18" t="s">
        <v>156</v>
      </c>
      <c r="F8" s="25">
        <f t="shared" si="0"/>
        <v>366.59</v>
      </c>
      <c r="G8" s="25">
        <f t="shared" si="1"/>
        <v>366.59</v>
      </c>
      <c r="H8" s="25">
        <f>H9</f>
        <v>60.39</v>
      </c>
      <c r="I8" s="25"/>
      <c r="J8" s="25"/>
      <c r="K8" s="25"/>
      <c r="L8" s="25"/>
      <c r="M8" s="25">
        <f t="shared" si="2"/>
        <v>51.6</v>
      </c>
      <c r="N8" s="25"/>
      <c r="O8" s="25"/>
      <c r="P8" s="25"/>
      <c r="Q8" s="25">
        <f t="shared" si="3"/>
        <v>250.6</v>
      </c>
      <c r="R8" s="25"/>
      <c r="S8" s="25"/>
      <c r="T8" s="25"/>
    </row>
    <row r="9" ht="19.9" customHeight="1" spans="1:20">
      <c r="A9" s="21" t="s">
        <v>171</v>
      </c>
      <c r="B9" s="21" t="s">
        <v>174</v>
      </c>
      <c r="C9" s="21" t="s">
        <v>177</v>
      </c>
      <c r="D9" s="17" t="s">
        <v>235</v>
      </c>
      <c r="E9" s="5" t="s">
        <v>236</v>
      </c>
      <c r="F9" s="6">
        <v>366.59</v>
      </c>
      <c r="G9" s="19">
        <f>H9+M9+O9+Q9</f>
        <v>366.59</v>
      </c>
      <c r="H9" s="19">
        <f>366.59-M9-O9-Q9</f>
        <v>60.39</v>
      </c>
      <c r="I9" s="19"/>
      <c r="J9" s="19"/>
      <c r="K9" s="19"/>
      <c r="L9" s="19"/>
      <c r="M9" s="19">
        <v>51.6</v>
      </c>
      <c r="N9" s="19"/>
      <c r="O9" s="19">
        <v>4</v>
      </c>
      <c r="P9" s="19"/>
      <c r="Q9" s="19">
        <v>250.6</v>
      </c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H1" workbookViewId="0">
      <selection activeCell="R20" sqref="R20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5" t="s">
        <v>408</v>
      </c>
      <c r="AG1" s="15"/>
    </row>
    <row r="2" ht="38.4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1.1" customHeight="1" spans="1:33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32</v>
      </c>
      <c r="AG3" s="8"/>
    </row>
    <row r="4" ht="21.85" customHeight="1" spans="1:33">
      <c r="A4" s="11" t="s">
        <v>158</v>
      </c>
      <c r="B4" s="11"/>
      <c r="C4" s="11"/>
      <c r="D4" s="11" t="s">
        <v>218</v>
      </c>
      <c r="E4" s="11" t="s">
        <v>219</v>
      </c>
      <c r="F4" s="11" t="s">
        <v>409</v>
      </c>
      <c r="G4" s="11" t="s">
        <v>410</v>
      </c>
      <c r="H4" s="11" t="s">
        <v>411</v>
      </c>
      <c r="I4" s="11" t="s">
        <v>412</v>
      </c>
      <c r="J4" s="11" t="s">
        <v>413</v>
      </c>
      <c r="K4" s="11" t="s">
        <v>414</v>
      </c>
      <c r="L4" s="11" t="s">
        <v>415</v>
      </c>
      <c r="M4" s="11" t="s">
        <v>416</v>
      </c>
      <c r="N4" s="11" t="s">
        <v>417</v>
      </c>
      <c r="O4" s="11" t="s">
        <v>418</v>
      </c>
      <c r="P4" s="11" t="s">
        <v>419</v>
      </c>
      <c r="Q4" s="11" t="s">
        <v>404</v>
      </c>
      <c r="R4" s="11" t="s">
        <v>406</v>
      </c>
      <c r="S4" s="11" t="s">
        <v>420</v>
      </c>
      <c r="T4" s="11" t="s">
        <v>399</v>
      </c>
      <c r="U4" s="11" t="s">
        <v>400</v>
      </c>
      <c r="V4" s="11" t="s">
        <v>403</v>
      </c>
      <c r="W4" s="11" t="s">
        <v>421</v>
      </c>
      <c r="X4" s="11" t="s">
        <v>422</v>
      </c>
      <c r="Y4" s="11" t="s">
        <v>423</v>
      </c>
      <c r="Z4" s="11" t="s">
        <v>424</v>
      </c>
      <c r="AA4" s="11" t="s">
        <v>402</v>
      </c>
      <c r="AB4" s="11" t="s">
        <v>425</v>
      </c>
      <c r="AC4" s="11" t="s">
        <v>426</v>
      </c>
      <c r="AD4" s="11" t="s">
        <v>405</v>
      </c>
      <c r="AE4" s="11" t="s">
        <v>427</v>
      </c>
      <c r="AF4" s="11" t="s">
        <v>428</v>
      </c>
      <c r="AG4" s="11" t="s">
        <v>407</v>
      </c>
    </row>
    <row r="5" ht="18.8" customHeight="1" spans="1:33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19.9" customHeight="1" spans="1:33">
      <c r="A6" s="4"/>
      <c r="B6" s="24"/>
      <c r="C6" s="24"/>
      <c r="D6" s="5"/>
      <c r="E6" s="5" t="s">
        <v>136</v>
      </c>
      <c r="F6" s="25">
        <f>F7</f>
        <v>366.59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f t="shared" ref="R6:R8" si="0">R7</f>
        <v>4</v>
      </c>
      <c r="S6" s="25"/>
      <c r="T6" s="25"/>
      <c r="U6" s="25"/>
      <c r="V6" s="25">
        <f t="shared" ref="V6:V8" si="1">V7</f>
        <v>51.6</v>
      </c>
      <c r="W6" s="25"/>
      <c r="X6" s="25"/>
      <c r="Y6" s="25"/>
      <c r="Z6" s="25"/>
      <c r="AA6" s="25"/>
      <c r="AB6" s="25">
        <f t="shared" ref="AB6:AB8" si="2">AB7</f>
        <v>15.71</v>
      </c>
      <c r="AC6" s="25">
        <f t="shared" ref="AC6:AC8" si="3">AC7</f>
        <v>23.56</v>
      </c>
      <c r="AD6" s="25"/>
      <c r="AE6" s="25">
        <f>AE7</f>
        <v>21.12</v>
      </c>
      <c r="AF6" s="25"/>
      <c r="AG6" s="25">
        <f>AG7</f>
        <v>250.6</v>
      </c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25">
        <f>F8</f>
        <v>366.59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f t="shared" si="0"/>
        <v>4</v>
      </c>
      <c r="S7" s="25"/>
      <c r="T7" s="25"/>
      <c r="U7" s="25"/>
      <c r="V7" s="25">
        <f t="shared" si="1"/>
        <v>51.6</v>
      </c>
      <c r="W7" s="25"/>
      <c r="X7" s="25"/>
      <c r="Y7" s="25"/>
      <c r="Z7" s="25"/>
      <c r="AA7" s="25"/>
      <c r="AB7" s="25">
        <f t="shared" si="2"/>
        <v>15.71</v>
      </c>
      <c r="AC7" s="25">
        <f t="shared" si="3"/>
        <v>23.56</v>
      </c>
      <c r="AD7" s="25"/>
      <c r="AE7" s="25">
        <f>AE8</f>
        <v>21.12</v>
      </c>
      <c r="AF7" s="25"/>
      <c r="AG7" s="25">
        <f>AG8</f>
        <v>250.6</v>
      </c>
    </row>
    <row r="8" ht="19.9" customHeight="1" spans="1:33">
      <c r="A8" s="14"/>
      <c r="B8" s="14"/>
      <c r="C8" s="14"/>
      <c r="D8" s="18" t="s">
        <v>169</v>
      </c>
      <c r="E8" s="18" t="s">
        <v>156</v>
      </c>
      <c r="F8" s="25">
        <f>F9</f>
        <v>366.59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f t="shared" si="0"/>
        <v>4</v>
      </c>
      <c r="S8" s="25"/>
      <c r="T8" s="25"/>
      <c r="U8" s="25"/>
      <c r="V8" s="25">
        <f t="shared" si="1"/>
        <v>51.6</v>
      </c>
      <c r="W8" s="25"/>
      <c r="X8" s="25"/>
      <c r="Y8" s="25"/>
      <c r="Z8" s="25"/>
      <c r="AA8" s="25"/>
      <c r="AB8" s="25">
        <f t="shared" si="2"/>
        <v>15.71</v>
      </c>
      <c r="AC8" s="25">
        <f t="shared" si="3"/>
        <v>23.56</v>
      </c>
      <c r="AD8" s="25"/>
      <c r="AE8" s="25">
        <f>AE9</f>
        <v>21.12</v>
      </c>
      <c r="AF8" s="25"/>
      <c r="AG8" s="25">
        <f>AG9</f>
        <v>250.6</v>
      </c>
    </row>
    <row r="9" ht="19.9" customHeight="1" spans="1:33">
      <c r="A9" s="21" t="s">
        <v>171</v>
      </c>
      <c r="B9" s="21" t="s">
        <v>174</v>
      </c>
      <c r="C9" s="21" t="s">
        <v>177</v>
      </c>
      <c r="D9" s="17" t="s">
        <v>235</v>
      </c>
      <c r="E9" s="5" t="s">
        <v>236</v>
      </c>
      <c r="F9" s="19">
        <v>366.59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4</v>
      </c>
      <c r="S9" s="19"/>
      <c r="T9" s="19"/>
      <c r="U9" s="19"/>
      <c r="V9" s="19">
        <v>51.6</v>
      </c>
      <c r="W9" s="19"/>
      <c r="X9" s="19"/>
      <c r="Y9" s="19"/>
      <c r="Z9" s="19"/>
      <c r="AA9" s="19"/>
      <c r="AB9" s="19">
        <v>15.71</v>
      </c>
      <c r="AC9" s="19">
        <v>23.56</v>
      </c>
      <c r="AD9" s="19"/>
      <c r="AE9" s="19">
        <v>21.12</v>
      </c>
      <c r="AF9" s="19"/>
      <c r="AG9" s="19">
        <v>250.6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8" sqref="D1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5" t="s">
        <v>429</v>
      </c>
      <c r="H1" s="15"/>
    </row>
    <row r="2" ht="29.3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0.35" customHeight="1" spans="1:8">
      <c r="A4" s="11" t="s">
        <v>430</v>
      </c>
      <c r="B4" s="11" t="s">
        <v>431</v>
      </c>
      <c r="C4" s="11" t="s">
        <v>432</v>
      </c>
      <c r="D4" s="11" t="s">
        <v>433</v>
      </c>
      <c r="E4" s="11" t="s">
        <v>434</v>
      </c>
      <c r="F4" s="11"/>
      <c r="G4" s="11"/>
      <c r="H4" s="11" t="s">
        <v>435</v>
      </c>
    </row>
    <row r="5" ht="22.6" customHeight="1" spans="1:8">
      <c r="A5" s="11"/>
      <c r="B5" s="11"/>
      <c r="C5" s="11"/>
      <c r="D5" s="11"/>
      <c r="E5" s="11" t="s">
        <v>138</v>
      </c>
      <c r="F5" s="11" t="s">
        <v>436</v>
      </c>
      <c r="G5" s="11" t="s">
        <v>437</v>
      </c>
      <c r="H5" s="11"/>
    </row>
    <row r="6" ht="19.9" customHeight="1" spans="1:8">
      <c r="A6" s="14"/>
      <c r="B6" s="14" t="s">
        <v>136</v>
      </c>
      <c r="C6" s="19">
        <f>E6+H6</f>
        <v>55.6</v>
      </c>
      <c r="D6" s="13"/>
      <c r="E6" s="19">
        <v>4</v>
      </c>
      <c r="F6" s="13"/>
      <c r="G6" s="19">
        <v>4</v>
      </c>
      <c r="H6" s="19">
        <v>51.6</v>
      </c>
    </row>
    <row r="7" ht="19.9" customHeight="1" spans="1:8">
      <c r="A7" s="12" t="s">
        <v>154</v>
      </c>
      <c r="B7" s="12" t="s">
        <v>155</v>
      </c>
      <c r="C7" s="19">
        <f>E7+H7</f>
        <v>55.6</v>
      </c>
      <c r="D7" s="13"/>
      <c r="E7" s="19">
        <v>4</v>
      </c>
      <c r="F7" s="13"/>
      <c r="G7" s="19">
        <v>4</v>
      </c>
      <c r="H7" s="19">
        <v>51.6</v>
      </c>
    </row>
    <row r="8" ht="19.9" customHeight="1" spans="1:8">
      <c r="A8" s="17" t="s">
        <v>169</v>
      </c>
      <c r="B8" s="17" t="s">
        <v>156</v>
      </c>
      <c r="C8" s="19">
        <f>E8+H8</f>
        <v>55.6</v>
      </c>
      <c r="D8" s="19"/>
      <c r="E8" s="19">
        <v>4</v>
      </c>
      <c r="F8" s="19"/>
      <c r="G8" s="19">
        <v>4</v>
      </c>
      <c r="H8" s="19">
        <v>51.6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2" sqref="E1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5" t="s">
        <v>438</v>
      </c>
      <c r="H1" s="15"/>
    </row>
    <row r="2" ht="33.9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0.35" customHeight="1" spans="1:8">
      <c r="A4" s="11" t="s">
        <v>159</v>
      </c>
      <c r="B4" s="11" t="s">
        <v>160</v>
      </c>
      <c r="C4" s="11" t="s">
        <v>136</v>
      </c>
      <c r="D4" s="11" t="s">
        <v>439</v>
      </c>
      <c r="E4" s="11"/>
      <c r="F4" s="11"/>
      <c r="G4" s="11"/>
      <c r="H4" s="11" t="s">
        <v>162</v>
      </c>
    </row>
    <row r="5" ht="17.3" customHeight="1" spans="1:8">
      <c r="A5" s="11"/>
      <c r="B5" s="11"/>
      <c r="C5" s="11"/>
      <c r="D5" s="11" t="s">
        <v>138</v>
      </c>
      <c r="E5" s="11" t="s">
        <v>267</v>
      </c>
      <c r="F5" s="11"/>
      <c r="G5" s="11" t="s">
        <v>268</v>
      </c>
      <c r="H5" s="11"/>
    </row>
    <row r="6" ht="24.1" customHeight="1" spans="1:8">
      <c r="A6" s="11"/>
      <c r="B6" s="11"/>
      <c r="C6" s="11"/>
      <c r="D6" s="11"/>
      <c r="E6" s="11" t="s">
        <v>246</v>
      </c>
      <c r="F6" s="11" t="s">
        <v>229</v>
      </c>
      <c r="G6" s="11"/>
      <c r="H6" s="11"/>
    </row>
    <row r="7" ht="19.9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13" sqref="J1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5" t="s">
        <v>440</v>
      </c>
      <c r="T1" s="15"/>
    </row>
    <row r="2" ht="41.45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1.1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4.1" customHeight="1" spans="1:20">
      <c r="A4" s="11" t="s">
        <v>158</v>
      </c>
      <c r="B4" s="11"/>
      <c r="C4" s="11"/>
      <c r="D4" s="11" t="s">
        <v>218</v>
      </c>
      <c r="E4" s="11" t="s">
        <v>219</v>
      </c>
      <c r="F4" s="11" t="s">
        <v>220</v>
      </c>
      <c r="G4" s="11" t="s">
        <v>221</v>
      </c>
      <c r="H4" s="11" t="s">
        <v>222</v>
      </c>
      <c r="I4" s="11" t="s">
        <v>223</v>
      </c>
      <c r="J4" s="11" t="s">
        <v>224</v>
      </c>
      <c r="K4" s="11" t="s">
        <v>225</v>
      </c>
      <c r="L4" s="11" t="s">
        <v>226</v>
      </c>
      <c r="M4" s="11" t="s">
        <v>227</v>
      </c>
      <c r="N4" s="11" t="s">
        <v>228</v>
      </c>
      <c r="O4" s="11" t="s">
        <v>229</v>
      </c>
      <c r="P4" s="11" t="s">
        <v>230</v>
      </c>
      <c r="Q4" s="11" t="s">
        <v>231</v>
      </c>
      <c r="R4" s="11" t="s">
        <v>232</v>
      </c>
      <c r="S4" s="11" t="s">
        <v>233</v>
      </c>
      <c r="T4" s="11" t="s">
        <v>234</v>
      </c>
    </row>
    <row r="5" ht="17.3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9" sqref="J9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5" t="s">
        <v>441</v>
      </c>
      <c r="T1" s="15"/>
    </row>
    <row r="2" ht="41.4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8.8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5.6" customHeight="1" spans="1:20">
      <c r="A4" s="11" t="s">
        <v>158</v>
      </c>
      <c r="B4" s="11"/>
      <c r="C4" s="11"/>
      <c r="D4" s="11" t="s">
        <v>218</v>
      </c>
      <c r="E4" s="11" t="s">
        <v>219</v>
      </c>
      <c r="F4" s="11" t="s">
        <v>245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</row>
    <row r="5" ht="43.7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136</v>
      </c>
      <c r="H5" s="11" t="s">
        <v>246</v>
      </c>
      <c r="I5" s="11" t="s">
        <v>247</v>
      </c>
      <c r="J5" s="11" t="s">
        <v>229</v>
      </c>
      <c r="K5" s="11" t="s">
        <v>136</v>
      </c>
      <c r="L5" s="11" t="s">
        <v>249</v>
      </c>
      <c r="M5" s="11" t="s">
        <v>250</v>
      </c>
      <c r="N5" s="11" t="s">
        <v>231</v>
      </c>
      <c r="O5" s="11" t="s">
        <v>251</v>
      </c>
      <c r="P5" s="11" t="s">
        <v>252</v>
      </c>
      <c r="Q5" s="11" t="s">
        <v>253</v>
      </c>
      <c r="R5" s="11" t="s">
        <v>227</v>
      </c>
      <c r="S5" s="11" t="s">
        <v>230</v>
      </c>
      <c r="T5" s="11" t="s">
        <v>234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9" sqref="E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5" t="s">
        <v>442</v>
      </c>
    </row>
    <row r="2" ht="33.9" customHeight="1" spans="1:8">
      <c r="A2" s="16" t="s">
        <v>443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17.3" customHeight="1" spans="1:8">
      <c r="A4" s="11" t="s">
        <v>159</v>
      </c>
      <c r="B4" s="11" t="s">
        <v>160</v>
      </c>
      <c r="C4" s="11" t="s">
        <v>136</v>
      </c>
      <c r="D4" s="11" t="s">
        <v>444</v>
      </c>
      <c r="E4" s="11"/>
      <c r="F4" s="11"/>
      <c r="G4" s="11"/>
      <c r="H4" s="11" t="s">
        <v>162</v>
      </c>
    </row>
    <row r="5" ht="20.35" customHeight="1" spans="1:8">
      <c r="A5" s="11"/>
      <c r="B5" s="11"/>
      <c r="C5" s="11"/>
      <c r="D5" s="11" t="s">
        <v>138</v>
      </c>
      <c r="E5" s="11" t="s">
        <v>267</v>
      </c>
      <c r="F5" s="11"/>
      <c r="G5" s="11" t="s">
        <v>268</v>
      </c>
      <c r="H5" s="11"/>
    </row>
    <row r="6" ht="20.35" customHeight="1" spans="1:8">
      <c r="A6" s="11"/>
      <c r="B6" s="11"/>
      <c r="C6" s="11"/>
      <c r="D6" s="11"/>
      <c r="E6" s="11" t="s">
        <v>246</v>
      </c>
      <c r="F6" s="11" t="s">
        <v>229</v>
      </c>
      <c r="G6" s="11"/>
      <c r="H6" s="11"/>
    </row>
    <row r="7" ht="19.9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6" sqref="F26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5" t="s">
        <v>445</v>
      </c>
    </row>
    <row r="2" ht="33.9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18.05" customHeight="1" spans="1:8">
      <c r="A4" s="11" t="s">
        <v>159</v>
      </c>
      <c r="B4" s="11" t="s">
        <v>160</v>
      </c>
      <c r="C4" s="11" t="s">
        <v>136</v>
      </c>
      <c r="D4" s="11" t="s">
        <v>446</v>
      </c>
      <c r="E4" s="11"/>
      <c r="F4" s="11"/>
      <c r="G4" s="11"/>
      <c r="H4" s="11" t="s">
        <v>162</v>
      </c>
    </row>
    <row r="5" ht="16.55" customHeight="1" spans="1:8">
      <c r="A5" s="11"/>
      <c r="B5" s="11"/>
      <c r="C5" s="11"/>
      <c r="D5" s="11" t="s">
        <v>138</v>
      </c>
      <c r="E5" s="11" t="s">
        <v>267</v>
      </c>
      <c r="F5" s="11"/>
      <c r="G5" s="11" t="s">
        <v>268</v>
      </c>
      <c r="H5" s="11"/>
    </row>
    <row r="6" ht="21.1" customHeight="1" spans="1:8">
      <c r="A6" s="11"/>
      <c r="B6" s="11"/>
      <c r="C6" s="11"/>
      <c r="D6" s="11"/>
      <c r="E6" s="11" t="s">
        <v>246</v>
      </c>
      <c r="F6" s="11" t="s">
        <v>229</v>
      </c>
      <c r="G6" s="11"/>
      <c r="H6" s="11"/>
    </row>
    <row r="7" ht="19.9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4" sqref="F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5" t="s">
        <v>447</v>
      </c>
      <c r="N1" s="15"/>
    </row>
    <row r="2" ht="39.9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5.8" customHeight="1" spans="1:14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22.75" customHeight="1" spans="1:14">
      <c r="A4" s="11" t="s">
        <v>218</v>
      </c>
      <c r="B4" s="11" t="s">
        <v>448</v>
      </c>
      <c r="C4" s="11" t="s">
        <v>449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450</v>
      </c>
      <c r="N4" s="11"/>
    </row>
    <row r="5" ht="27.85" customHeight="1" spans="1:14">
      <c r="A5" s="11"/>
      <c r="B5" s="11"/>
      <c r="C5" s="11" t="s">
        <v>451</v>
      </c>
      <c r="D5" s="11" t="s">
        <v>139</v>
      </c>
      <c r="E5" s="11"/>
      <c r="F5" s="11"/>
      <c r="G5" s="11"/>
      <c r="H5" s="11"/>
      <c r="I5" s="11"/>
      <c r="J5" s="11" t="s">
        <v>452</v>
      </c>
      <c r="K5" s="11" t="s">
        <v>141</v>
      </c>
      <c r="L5" s="11" t="s">
        <v>142</v>
      </c>
      <c r="M5" s="11" t="s">
        <v>453</v>
      </c>
      <c r="N5" s="11" t="s">
        <v>454</v>
      </c>
    </row>
    <row r="6" ht="39.15" customHeight="1" spans="1:14">
      <c r="A6" s="11"/>
      <c r="B6" s="11"/>
      <c r="C6" s="11"/>
      <c r="D6" s="11" t="s">
        <v>455</v>
      </c>
      <c r="E6" s="11" t="s">
        <v>456</v>
      </c>
      <c r="F6" s="11" t="s">
        <v>457</v>
      </c>
      <c r="G6" s="11" t="s">
        <v>458</v>
      </c>
      <c r="H6" s="11" t="s">
        <v>459</v>
      </c>
      <c r="I6" s="11" t="s">
        <v>460</v>
      </c>
      <c r="J6" s="11"/>
      <c r="K6" s="11"/>
      <c r="L6" s="11"/>
      <c r="M6" s="11"/>
      <c r="N6" s="11"/>
    </row>
    <row r="7" ht="19.9" customHeight="1" spans="1:14">
      <c r="A7" s="14"/>
      <c r="B7" s="4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19.9" customHeight="1" spans="1:14">
      <c r="A8" s="17">
        <v>801002</v>
      </c>
      <c r="B8" s="17" t="s">
        <v>461</v>
      </c>
      <c r="C8" s="13"/>
      <c r="D8" s="13"/>
      <c r="E8" s="13"/>
      <c r="F8" s="13">
        <v>71.4</v>
      </c>
      <c r="G8" s="13"/>
      <c r="H8" s="13"/>
      <c r="I8" s="13"/>
      <c r="J8" s="13"/>
      <c r="K8" s="13"/>
      <c r="L8" s="13"/>
      <c r="M8" s="13"/>
      <c r="N8" s="14"/>
    </row>
    <row r="9" ht="19.9" customHeight="1" spans="1:14">
      <c r="A9" s="17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462</v>
      </c>
    </row>
    <row r="2" ht="33.15" customHeight="1" spans="1:13">
      <c r="A2" s="1"/>
      <c r="B2" s="1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18.8" customHeight="1" spans="1:13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32</v>
      </c>
      <c r="M3" s="8"/>
    </row>
    <row r="4" ht="29.35" customHeight="1" spans="1:13">
      <c r="A4" s="11" t="s">
        <v>218</v>
      </c>
      <c r="B4" s="11" t="s">
        <v>463</v>
      </c>
      <c r="C4" s="11" t="s">
        <v>464</v>
      </c>
      <c r="D4" s="11" t="s">
        <v>465</v>
      </c>
      <c r="E4" s="11" t="s">
        <v>466</v>
      </c>
      <c r="F4" s="11"/>
      <c r="G4" s="11"/>
      <c r="H4" s="11"/>
      <c r="I4" s="11"/>
      <c r="J4" s="11"/>
      <c r="K4" s="11"/>
      <c r="L4" s="11"/>
      <c r="M4" s="11"/>
    </row>
    <row r="5" ht="31.65" customHeight="1" spans="1:13">
      <c r="A5" s="11"/>
      <c r="B5" s="11"/>
      <c r="C5" s="11"/>
      <c r="D5" s="11"/>
      <c r="E5" s="11" t="s">
        <v>467</v>
      </c>
      <c r="F5" s="11" t="s">
        <v>468</v>
      </c>
      <c r="G5" s="11" t="s">
        <v>469</v>
      </c>
      <c r="H5" s="11" t="s">
        <v>470</v>
      </c>
      <c r="I5" s="11" t="s">
        <v>471</v>
      </c>
      <c r="J5" s="11" t="s">
        <v>472</v>
      </c>
      <c r="K5" s="11" t="s">
        <v>473</v>
      </c>
      <c r="L5" s="11" t="s">
        <v>474</v>
      </c>
      <c r="M5" s="11" t="s">
        <v>475</v>
      </c>
    </row>
    <row r="6" ht="24.85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/>
      <c r="B7" s="5"/>
      <c r="C7" s="6"/>
      <c r="D7" s="5"/>
      <c r="E7" s="14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zoomScale="115" zoomScaleNormal="115" workbookViewId="0">
      <pane ySplit="7" topLeftCell="A8" activePane="bottomLeft" state="frozen"/>
      <selection/>
      <selection pane="bottomLeft" activeCell="K19" sqref="K19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1"/>
      <c r="S1" s="1" t="s">
        <v>476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297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32</v>
      </c>
      <c r="R4" s="8"/>
      <c r="S4" s="8"/>
    </row>
    <row r="5" ht="15.8" customHeight="1" spans="1:19">
      <c r="A5" s="4" t="s">
        <v>430</v>
      </c>
      <c r="B5" s="4" t="s">
        <v>431</v>
      </c>
      <c r="C5" s="4" t="s">
        <v>477</v>
      </c>
      <c r="D5" s="4"/>
      <c r="E5" s="4"/>
      <c r="F5" s="4"/>
      <c r="G5" s="4"/>
      <c r="H5" s="4"/>
      <c r="I5" s="4"/>
      <c r="J5" s="4" t="s">
        <v>478</v>
      </c>
      <c r="K5" s="4" t="s">
        <v>479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464</v>
      </c>
      <c r="D6" s="4" t="s">
        <v>480</v>
      </c>
      <c r="E6" s="4"/>
      <c r="F6" s="4"/>
      <c r="G6" s="4"/>
      <c r="H6" s="4" t="s">
        <v>481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482</v>
      </c>
      <c r="F7" s="4" t="s">
        <v>143</v>
      </c>
      <c r="G7" s="4" t="s">
        <v>483</v>
      </c>
      <c r="H7" s="4" t="s">
        <v>161</v>
      </c>
      <c r="I7" s="4" t="s">
        <v>162</v>
      </c>
      <c r="J7" s="4"/>
      <c r="K7" s="4" t="s">
        <v>467</v>
      </c>
      <c r="L7" s="4" t="s">
        <v>468</v>
      </c>
      <c r="M7" s="4" t="s">
        <v>469</v>
      </c>
      <c r="N7" s="4" t="s">
        <v>474</v>
      </c>
      <c r="O7" s="4" t="s">
        <v>470</v>
      </c>
      <c r="P7" s="4" t="s">
        <v>484</v>
      </c>
      <c r="Q7" s="4" t="s">
        <v>485</v>
      </c>
      <c r="R7" s="4" t="s">
        <v>486</v>
      </c>
      <c r="S7" s="4" t="s">
        <v>475</v>
      </c>
    </row>
    <row r="8" ht="17.05" customHeight="1" spans="1:19">
      <c r="A8" s="5" t="s">
        <v>2</v>
      </c>
      <c r="B8" s="5" t="s">
        <v>4</v>
      </c>
      <c r="C8" s="6">
        <f>D8</f>
        <v>1735.83</v>
      </c>
      <c r="D8" s="6">
        <f>'1收支总表'!B6</f>
        <v>1735.83</v>
      </c>
      <c r="E8" s="6"/>
      <c r="F8" s="6"/>
      <c r="G8" s="6"/>
      <c r="H8" s="6">
        <f>'1收支总表'!F6</f>
        <v>1664.43</v>
      </c>
      <c r="I8" s="6"/>
      <c r="J8" s="5"/>
      <c r="K8" s="7" t="s">
        <v>487</v>
      </c>
      <c r="L8" s="7" t="s">
        <v>488</v>
      </c>
      <c r="M8" s="5"/>
      <c r="N8" s="5"/>
      <c r="O8" s="5"/>
      <c r="P8" s="5"/>
      <c r="Q8" s="5"/>
      <c r="R8" s="5"/>
      <c r="S8" s="5"/>
    </row>
    <row r="9" ht="16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489</v>
      </c>
      <c r="M9" s="5"/>
      <c r="N9" s="5"/>
      <c r="O9" s="5"/>
      <c r="P9" s="5"/>
      <c r="Q9" s="5"/>
      <c r="R9" s="5"/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490</v>
      </c>
      <c r="M10" s="5"/>
      <c r="N10" s="5"/>
      <c r="O10" s="5"/>
      <c r="P10" s="5"/>
      <c r="Q10" s="5"/>
      <c r="R10" s="5"/>
      <c r="S10" s="5"/>
    </row>
    <row r="11" ht="16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491</v>
      </c>
      <c r="M11" s="5"/>
      <c r="N11" s="5"/>
      <c r="O11" s="5"/>
      <c r="P11" s="5"/>
      <c r="Q11" s="5"/>
      <c r="R11" s="5"/>
      <c r="S11" s="5"/>
    </row>
    <row r="12" ht="15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492</v>
      </c>
      <c r="L12" s="7" t="s">
        <v>493</v>
      </c>
      <c r="M12" s="5"/>
      <c r="N12" s="5"/>
      <c r="O12" s="5"/>
      <c r="P12" s="5"/>
      <c r="Q12" s="5"/>
      <c r="R12" s="5"/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494</v>
      </c>
      <c r="M13" s="5"/>
      <c r="N13" s="5"/>
      <c r="O13" s="5"/>
      <c r="P13" s="5"/>
      <c r="Q13" s="5"/>
      <c r="R13" s="5"/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495</v>
      </c>
      <c r="M14" s="5"/>
      <c r="N14" s="5"/>
      <c r="O14" s="5"/>
      <c r="P14" s="5"/>
      <c r="Q14" s="5"/>
      <c r="R14" s="5"/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496</v>
      </c>
      <c r="M15" s="5"/>
      <c r="N15" s="5"/>
      <c r="O15" s="5"/>
      <c r="P15" s="5"/>
      <c r="Q15" s="5"/>
      <c r="R15" s="5"/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497</v>
      </c>
      <c r="L16" s="7" t="s">
        <v>498</v>
      </c>
      <c r="M16" s="5"/>
      <c r="N16" s="5"/>
      <c r="O16" s="5"/>
      <c r="P16" s="5"/>
      <c r="Q16" s="5"/>
      <c r="R16" s="5"/>
      <c r="S16" s="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丨 谁在岁月长叹息丶</cp:lastModifiedBy>
  <dcterms:created xsi:type="dcterms:W3CDTF">2023-09-14T16:56:00Z</dcterms:created>
  <dcterms:modified xsi:type="dcterms:W3CDTF">2023-09-25T10:22:01Z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78ABE727ECB94D8CAA0C08295416B8C3_13</vt:lpwstr>
  </property>
  <property fmtid="{D5CDD505-2E9C-101B-9397-08002B2CF9AE}" pid="3" name="KSOProductBuildVer">
    <vt:lpwstr>2052-12.1.0.15404</vt:lpwstr>
  </property>
</Properties>
</file>